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240" windowWidth="9720" windowHeight="7200" tabRatio="608"/>
  </bookViews>
  <sheets>
    <sheet name="приложение 4" sheetId="6" r:id="rId1"/>
  </sheets>
  <definedNames>
    <definedName name="_xlnm._FilterDatabase" localSheetId="0" hidden="1">'приложение 4'!$N$8:$N$65</definedName>
    <definedName name="_xlnm.Print_Titles" localSheetId="0">'приложение 4'!$8:$10</definedName>
    <definedName name="_xlnm.Print_Area" localSheetId="0">'приложение 4'!$A$1:$N$65</definedName>
  </definedNames>
  <calcPr calcId="124519"/>
</workbook>
</file>

<file path=xl/calcChain.xml><?xml version="1.0" encoding="utf-8"?>
<calcChain xmlns="http://schemas.openxmlformats.org/spreadsheetml/2006/main">
  <c r="N12" i="6"/>
  <c r="N13"/>
  <c r="N16"/>
  <c r="N17"/>
  <c r="N18"/>
  <c r="N19"/>
  <c r="N20"/>
  <c r="N21"/>
  <c r="N24"/>
  <c r="N25"/>
  <c r="N26"/>
  <c r="N27"/>
  <c r="N28"/>
  <c r="N29"/>
  <c r="N30"/>
  <c r="N31"/>
  <c r="N32"/>
  <c r="N33"/>
  <c r="N34"/>
  <c r="N35"/>
  <c r="N41"/>
  <c r="N42"/>
  <c r="N43"/>
  <c r="N44"/>
  <c r="N45"/>
  <c r="N46"/>
  <c r="N47"/>
  <c r="N48"/>
  <c r="N49"/>
  <c r="N50"/>
  <c r="N51"/>
  <c r="N52"/>
  <c r="N53"/>
  <c r="N54"/>
  <c r="N55"/>
  <c r="N56"/>
  <c r="N57"/>
  <c r="N58"/>
  <c r="N59"/>
  <c r="N60"/>
  <c r="N61"/>
  <c r="N62"/>
  <c r="N63"/>
  <c r="N64"/>
  <c r="N65"/>
  <c r="N11"/>
  <c r="L65"/>
  <c r="M11"/>
  <c r="K65"/>
  <c r="A65"/>
  <c r="A13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12"/>
  <c r="L63"/>
  <c r="M63"/>
  <c r="K63"/>
  <c r="L38"/>
  <c r="M38"/>
  <c r="K38"/>
  <c r="M36"/>
  <c r="L36"/>
  <c r="K36"/>
  <c r="M34"/>
  <c r="L34"/>
  <c r="K34"/>
  <c r="M22"/>
  <c r="L22"/>
  <c r="K22"/>
  <c r="L12"/>
  <c r="M12"/>
  <c r="K12"/>
  <c r="K49"/>
  <c r="K48" s="1"/>
  <c r="K45"/>
  <c r="K42"/>
  <c r="K32"/>
  <c r="K30"/>
  <c r="K28"/>
  <c r="K25"/>
  <c r="K17"/>
  <c r="K16" s="1"/>
  <c r="M49"/>
  <c r="M48" s="1"/>
  <c r="L58"/>
  <c r="L64"/>
  <c r="L47"/>
  <c r="L45" s="1"/>
  <c r="L61"/>
  <c r="M42"/>
  <c r="L42"/>
  <c r="M45"/>
  <c r="K27" l="1"/>
  <c r="K24" s="1"/>
  <c r="K11" s="1"/>
  <c r="K41"/>
  <c r="L49"/>
  <c r="L48" s="1"/>
  <c r="L41" s="1"/>
  <c r="M41"/>
  <c r="M32"/>
  <c r="L32"/>
  <c r="L30"/>
  <c r="M30"/>
  <c r="L28"/>
  <c r="M28"/>
  <c r="L25"/>
  <c r="M25"/>
  <c r="L17"/>
  <c r="L16" s="1"/>
  <c r="M17"/>
  <c r="M16" s="1"/>
  <c r="L27" l="1"/>
  <c r="L24" s="1"/>
  <c r="L11" s="1"/>
  <c r="M27"/>
  <c r="M24" s="1"/>
  <c r="M65" l="1"/>
</calcChain>
</file>

<file path=xl/sharedStrings.xml><?xml version="1.0" encoding="utf-8"?>
<sst xmlns="http://schemas.openxmlformats.org/spreadsheetml/2006/main" count="522" uniqueCount="152">
  <si>
    <t>код группы</t>
  </si>
  <si>
    <t>код подгруппы</t>
  </si>
  <si>
    <t>код статьи</t>
  </si>
  <si>
    <t>код подстатьи</t>
  </si>
  <si>
    <t>код элемента</t>
  </si>
  <si>
    <t>1</t>
  </si>
  <si>
    <t>2</t>
  </si>
  <si>
    <t>3</t>
  </si>
  <si>
    <t>4</t>
  </si>
  <si>
    <t>5</t>
  </si>
  <si>
    <t>6</t>
  </si>
  <si>
    <t>7</t>
  </si>
  <si>
    <t>8</t>
  </si>
  <si>
    <t>000</t>
  </si>
  <si>
    <t>00</t>
  </si>
  <si>
    <t>0000</t>
  </si>
  <si>
    <t>182</t>
  </si>
  <si>
    <t>01</t>
  </si>
  <si>
    <t>110</t>
  </si>
  <si>
    <t>010</t>
  </si>
  <si>
    <t>02</t>
  </si>
  <si>
    <t>020</t>
  </si>
  <si>
    <t>03</t>
  </si>
  <si>
    <t>10</t>
  </si>
  <si>
    <t>06</t>
  </si>
  <si>
    <t>04</t>
  </si>
  <si>
    <t>Иные межбюджетные трансферты</t>
  </si>
  <si>
    <t>001</t>
  </si>
  <si>
    <t>999</t>
  </si>
  <si>
    <t>НАЛОГ НА ДОХОДЫ ФИЗИЧЕСКИХ ЛИЦ</t>
  </si>
  <si>
    <t>НАЛОГОВЫЕ И НЕНАЛОГОВЫЕ ДОХОДЫ</t>
  </si>
  <si>
    <t>код главного администратора</t>
  </si>
  <si>
    <t>ИТОГО ДОХОДОВ</t>
  </si>
  <si>
    <t>040</t>
  </si>
  <si>
    <t>030</t>
  </si>
  <si>
    <t>7601</t>
  </si>
  <si>
    <t>7514</t>
  </si>
  <si>
    <t>100</t>
  </si>
  <si>
    <t>230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</si>
  <si>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 дифференцированных нормативов отчислений в местные бюджеты</t>
  </si>
  <si>
    <t>240</t>
  </si>
  <si>
    <t>250</t>
  </si>
  <si>
    <t>260</t>
  </si>
  <si>
    <t>Доходы от уплаты акцизов на моторные масла для дизельных и (или) карбюраторных (инжекторных) двигателей,  подлежащие распределению между бюджетами субъектов Российской Федерации и местными бюджетами с учетом установленных 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</si>
  <si>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 дифференцированных нормативов отчислений в местные бюджеты</t>
  </si>
  <si>
    <t>Доходы от уплаты акцизов на прямогонный бензин, , подлежащие распределению между бюджетами субъектов Российской Федерации и местными бюджетами с учетом установленных  дифференцированных нормативов отчислений в местные бюджеты</t>
  </si>
  <si>
    <t>АКЦИЗЫ ПО ПОДАКЦИЗНЫМ ТОВАРАМ, ПРОИЗВОДИМЫХ НА ТЕРРИТОРИИ РФ</t>
  </si>
  <si>
    <t>код группы подвида</t>
  </si>
  <si>
    <t>код аналитической группы подвида</t>
  </si>
  <si>
    <t>35</t>
  </si>
  <si>
    <t>№ строки</t>
  </si>
  <si>
    <t>Наименование кода классификации доходов бюджета</t>
  </si>
  <si>
    <t>Код классификации доходов бюджета</t>
  </si>
  <si>
    <t>НАЛОГИ НА ТОВАРЫ (РАБОТЫ, УСЛУГИ), РЕАЛИЗУЕМЫЕ НА ТЕРРИТОРИИ РОССИЙСКОЙ ФЕДЕРАЦИИ</t>
  </si>
  <si>
    <t>БЕЗВОЗМЕЗДНЫЕ ПОСТУПЛЕНИЯ</t>
  </si>
  <si>
    <t>Дотации на выравнивание бюджетной обеспеченности</t>
  </si>
  <si>
    <r>
  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ст.227, 227</t>
    </r>
    <r>
      <rPr>
        <vertAlign val="superscript"/>
        <sz val="10"/>
        <rFont val="Times New Roman"/>
        <family val="1"/>
        <charset val="204"/>
      </rPr>
      <t>1</t>
    </r>
    <r>
      <rPr>
        <sz val="10"/>
        <rFont val="Times New Roman"/>
        <family val="1"/>
        <charset val="204"/>
      </rPr>
      <t xml:space="preserve"> и 228 НК РФ</t>
    </r>
  </si>
  <si>
    <t>ГОСУДАРСТВЕННАЯ ПОШЛИНА</t>
  </si>
  <si>
    <t>08</t>
  </si>
  <si>
    <t>15</t>
  </si>
  <si>
    <t>118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</si>
  <si>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</si>
  <si>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Налог на имущество физических лиц</t>
  </si>
  <si>
    <t>НАЛОГИ НА ИМУЩЕСТВО</t>
  </si>
  <si>
    <t xml:space="preserve">Земельный налог </t>
  </si>
  <si>
    <t>033</t>
  </si>
  <si>
    <t>Земельный налог с организаций</t>
  </si>
  <si>
    <t>Земельный налог с физических лиц</t>
  </si>
  <si>
    <t>043</t>
  </si>
  <si>
    <t>Субвенции бюджетам бюжетной системы Российской Федерации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</si>
  <si>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</si>
  <si>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Земельный налог с организаций, обладающих земельным участком, расположенным в границах сельских поселений</t>
  </si>
  <si>
    <t>Земельный налог с физических лиц, обладающих земельным участком, расположенным в границах сельских поселений</t>
  </si>
  <si>
    <t>49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</si>
  <si>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</si>
  <si>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Прочие межбюджетные трансферты на поддержку мер по обеспечению сбалансированности бюджетов поселений</t>
  </si>
  <si>
    <t>8202</t>
  </si>
  <si>
    <t>1000</t>
  </si>
  <si>
    <t>814</t>
  </si>
  <si>
    <t>024</t>
  </si>
  <si>
    <t>30</t>
  </si>
  <si>
    <t>(рублей)</t>
  </si>
  <si>
    <t>8201</t>
  </si>
  <si>
    <t>Дотации бюджетам сельских поселений на выравнивание  бюджетной обеспеченности  (за счет средств краевого бюджета)</t>
  </si>
  <si>
    <t>Дотации бюджетам сельских поселений на выравнивание  бюджетной обеспеченности  (за счет средств районного бюджета)</t>
  </si>
  <si>
    <t>11</t>
  </si>
  <si>
    <t>120</t>
  </si>
  <si>
    <t>09</t>
  </si>
  <si>
    <t>045</t>
  </si>
  <si>
    <t>8208</t>
  </si>
  <si>
    <t>Прочие межбюджетные трансферты на выполнение полномочий, переданных на уровень муниципального района</t>
  </si>
  <si>
    <t>9</t>
  </si>
  <si>
    <t>12</t>
  </si>
  <si>
    <t>13</t>
  </si>
  <si>
    <t>14</t>
  </si>
  <si>
    <t>16</t>
  </si>
  <si>
    <t>150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</si>
  <si>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</si>
  <si>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Субвенции  бюджетам поселений на выполнение государственных полномочий по созданию и обеспечению деятельности административных комиссий</t>
  </si>
  <si>
    <t>7412</t>
  </si>
  <si>
    <t>Прочие межбюджетные трансферты бюджетам поселений на обеспечение первичных мер пожарной безопасности</t>
  </si>
  <si>
    <t>7508</t>
  </si>
  <si>
    <t>33</t>
  </si>
  <si>
    <t>7555</t>
  </si>
  <si>
    <t>07</t>
  </si>
  <si>
    <t>05</t>
  </si>
  <si>
    <t>7509</t>
  </si>
  <si>
    <t>Прочие межбюджетные трансферты бюджетам поселений на капитальный ремонт и ремонт автомобильных дорог общего пользования местного значения за счет средств дорожного фонда Красноярского края</t>
  </si>
  <si>
    <t>5497</t>
  </si>
  <si>
    <t>Прочие межбюджетные трансферты бюджетам поселений на предоставление социальных выплат молодым семьям на приобретение (строительство) жилья</t>
  </si>
  <si>
    <t>Прочие безвозмездные поступления в бюджеты сельских поселений</t>
  </si>
  <si>
    <t>40</t>
  </si>
  <si>
    <t>7571</t>
  </si>
  <si>
    <t>7741</t>
  </si>
  <si>
    <t>7749</t>
  </si>
  <si>
    <t>Прочие межбюджетные трансферты бюджетам поселений для реализации проектов по решению вопросов местного значения сельских поселений</t>
  </si>
  <si>
    <t>Прочие межбюджетные трансферты, передаваемые бюджетам поселений</t>
  </si>
  <si>
    <t>1021</t>
  </si>
  <si>
    <t>1038</t>
  </si>
  <si>
    <t>Прочие межбюджетные трансферты бюджетам поселений края на частичное финансирование (возмещение) расходов на 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</t>
  </si>
  <si>
    <t>Прочие межбюджетные трансферты бюджетам поселений на повышение с 1 октября 2019 года на 4,3 процента заработной платы работников бюджетной сферы Красноярского края за исключением заработной платы отдельных категорий работников, увеличение оплаты труда которых осуществляется в соответствии с указами Президента Российской Федерации, предусматривающими мероприятия по повышению заработной платы, а также в связи с увеличением  региональных выплат  и (или) выплат, обеспечивающих уровень заработной платы работников бюджетной сферы не ниже размера минимальной заработной платы (минимального размера оплаты труда)</t>
  </si>
  <si>
    <t>5555</t>
  </si>
  <si>
    <t>Прочие межбюджетные трансферты бюджетам поселений на софинансирование муниципальных программ формирования современной городской среды</t>
  </si>
  <si>
    <t>Прочие межбюджетные трансферты бюджетам поселений на содержание автомобильных дорог общего пользования местного значения сельских поселений за счет средств дорожного фонда Красноярского края</t>
  </si>
  <si>
    <t>Прочие межбюджетные трансферты на организацию и проведение акарицидных обработок мест массового отдыха населения</t>
  </si>
  <si>
    <t>Прочие межбюджетные трансферты бюджетам поселений на финансирование (возмещение)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</t>
  </si>
  <si>
    <t>Прочие межбюджетные трансферты бюджетам поселений на реализацию проектов по благоустройству территорий сельских населенных пунктов и городских поселений с численностью населения не более 10000 человек, инициированных гражданами соответствующего населенного пункта, поселения</t>
  </si>
  <si>
    <r>
      <rPr>
        <b/>
        <sz val="12"/>
        <rFont val="Times New Roman"/>
        <family val="1"/>
        <charset val="204"/>
      </rPr>
      <t xml:space="preserve">Приложение 2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            </t>
    </r>
  </si>
  <si>
    <t>бюджета Малиновского сельсовета за 2019 год"</t>
  </si>
  <si>
    <t>Утверждено решением о бюджете</t>
  </si>
  <si>
    <t>Бюджетная роспись с учетом изменений</t>
  </si>
  <si>
    <t>Исполнено</t>
  </si>
  <si>
    <t>Процент исполнения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</si>
  <si>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</si>
  <si>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</si>
  <si>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НАЛОГИ НА СОВОКУПНЫЙ ДОХОД</t>
  </si>
  <si>
    <t>Единый сельскохозяйственный налог</t>
  </si>
  <si>
    <t>ДОХОДЫ ОТ ПРОДАЖИ МАТЕРИАЛЬНЫХ И НЕМАТЕРИАЛЬНЫХ АКТИВОВ</t>
  </si>
  <si>
    <t>ДОХОДЫ ОТ ИСПОЛЬЗОВАНИЯ ИМУЩЕСТВА, НАХОДЯЩЕГОСЯ В ГОСУДАРСТВЕННОЙ И МУНИЦИПАЛЬНОЙ СОБСТВЕННОСТИ</t>
  </si>
  <si>
    <t>Доходы от реализации имущества, находящегося в собственности сельских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</si>
  <si>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050</t>
  </si>
  <si>
    <t>410</t>
  </si>
  <si>
    <t>ШТРАФЫ, САНКЦИИ, ВОЗМЕЩЕНИЕ УЩЕРБА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</si>
  <si>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сельских поселений</t>
  </si>
  <si>
    <t>Прочие поступления от денежных взысканий (штрафов) и иных сумм в возмещение ущерба, зачисляемые в бюджеты сельских поселений</t>
  </si>
  <si>
    <t>119</t>
  </si>
  <si>
    <t>140</t>
  </si>
  <si>
    <t>90</t>
  </si>
  <si>
    <t>ПРОЧИЕ БЕЗВОЗМЕЗДНЫЕ ПОСТУПЛЕНИЯ</t>
  </si>
  <si>
    <t xml:space="preserve">Доходы бюджета Малиновского сельсовета в 2019 году </t>
  </si>
  <si>
    <t xml:space="preserve"> Решению Малиновского сельского Совета депутатов</t>
  </si>
  <si>
    <t>от 25.06.2020г. №51-228Р "Об утверждении отчета об исполнении</t>
  </si>
</sst>
</file>

<file path=xl/styles.xml><?xml version="1.0" encoding="utf-8"?>
<styleSheet xmlns="http://schemas.openxmlformats.org/spreadsheetml/2006/main">
  <numFmts count="3">
    <numFmt numFmtId="164" formatCode="_-* #,##0.00_р_._-;\-* #,##0.00_р_._-;_-* &quot;-&quot;??_р_._-;_-@_-"/>
    <numFmt numFmtId="165" formatCode="_(* #,##0.00_);_(* \(#,##0.00\);_(* &quot;-&quot;??_);_(@_)"/>
    <numFmt numFmtId="166" formatCode="0.0"/>
  </numFmts>
  <fonts count="28">
    <font>
      <sz val="10"/>
      <name val="Arial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0"/>
      <name val="Helv"/>
      <charset val="204"/>
    </font>
    <font>
      <sz val="10"/>
      <name val="Arial Cyr"/>
      <charset val="204"/>
    </font>
    <font>
      <sz val="10"/>
      <color indexed="8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sz val="10"/>
      <name val="Arial"/>
      <family val="2"/>
      <charset val="204"/>
    </font>
    <font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color indexed="8"/>
      <name val="Times New Romayr"/>
      <charset val="204"/>
    </font>
    <font>
      <sz val="10"/>
      <color indexed="8"/>
      <name val="Times New Roma Cyr"/>
      <charset val="204"/>
    </font>
    <font>
      <sz val="10"/>
      <color indexed="8"/>
      <name val="Times New Roma"/>
      <charset val="204"/>
    </font>
    <font>
      <sz val="10"/>
      <name val="Times New Roma"/>
      <charset val="204"/>
    </font>
    <font>
      <sz val="8"/>
      <name val="Arial"/>
      <family val="2"/>
      <charset val="204"/>
    </font>
    <font>
      <sz val="11"/>
      <color rgb="FF000000"/>
      <name val="Calibri"/>
      <family val="2"/>
      <scheme val="minor"/>
    </font>
    <font>
      <b/>
      <sz val="11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1"/>
      <color rgb="FF000000"/>
      <name val="Calibri"/>
      <family val="2"/>
      <charset val="204"/>
      <scheme val="minor"/>
    </font>
    <font>
      <b/>
      <sz val="10"/>
      <name val="Arial"/>
      <family val="2"/>
      <charset val="204"/>
    </font>
    <font>
      <b/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sz val="1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18" fillId="0" borderId="0"/>
    <xf numFmtId="0" fontId="7" fillId="0" borderId="0"/>
    <xf numFmtId="0" fontId="6" fillId="0" borderId="0"/>
    <xf numFmtId="165" fontId="1" fillId="0" borderId="0" applyFont="0" applyFill="0" applyBorder="0" applyAlignment="0" applyProtection="0"/>
  </cellStyleXfs>
  <cellXfs count="95">
    <xf numFmtId="0" fontId="0" fillId="0" borderId="0" xfId="0"/>
    <xf numFmtId="49" fontId="4" fillId="2" borderId="1" xfId="0" applyNumberFormat="1" applyFont="1" applyFill="1" applyBorder="1" applyAlignment="1">
      <alignment horizontal="center"/>
    </xf>
    <xf numFmtId="49" fontId="4" fillId="2" borderId="1" xfId="0" applyNumberFormat="1" applyFont="1" applyFill="1" applyBorder="1" applyAlignment="1"/>
    <xf numFmtId="49" fontId="4" fillId="2" borderId="1" xfId="0" applyNumberFormat="1" applyFont="1" applyFill="1" applyBorder="1" applyAlignment="1">
      <alignment horizontal="left"/>
    </xf>
    <xf numFmtId="4" fontId="4" fillId="2" borderId="1" xfId="4" applyNumberFormat="1" applyFont="1" applyFill="1" applyBorder="1" applyAlignment="1">
      <alignment horizontal="center" wrapText="1"/>
    </xf>
    <xf numFmtId="4" fontId="20" fillId="2" borderId="1" xfId="4" applyNumberFormat="1" applyFont="1" applyFill="1" applyBorder="1" applyAlignment="1">
      <alignment horizontal="center" wrapText="1"/>
    </xf>
    <xf numFmtId="4" fontId="3" fillId="2" borderId="1" xfId="4" applyNumberFormat="1" applyFont="1" applyFill="1" applyBorder="1" applyAlignment="1">
      <alignment horizontal="center"/>
    </xf>
    <xf numFmtId="4" fontId="3" fillId="2" borderId="1" xfId="4" applyNumberFormat="1" applyFont="1" applyFill="1" applyBorder="1" applyAlignment="1">
      <alignment horizontal="center" wrapText="1"/>
    </xf>
    <xf numFmtId="49" fontId="11" fillId="2" borderId="6" xfId="0" applyNumberFormat="1" applyFont="1" applyFill="1" applyBorder="1" applyAlignment="1" applyProtection="1">
      <alignment horizontal="left" vertical="top" wrapText="1"/>
    </xf>
    <xf numFmtId="4" fontId="19" fillId="2" borderId="1" xfId="4" applyNumberFormat="1" applyFont="1" applyFill="1" applyBorder="1" applyAlignment="1">
      <alignment horizontal="center" wrapText="1" shrinkToFit="1"/>
    </xf>
    <xf numFmtId="4" fontId="4" fillId="2" borderId="1" xfId="4" applyNumberFormat="1" applyFont="1" applyFill="1" applyBorder="1" applyAlignment="1">
      <alignment horizontal="center" wrapText="1" shrinkToFit="1"/>
    </xf>
    <xf numFmtId="4" fontId="21" fillId="2" borderId="1" xfId="1" applyNumberFormat="1" applyFont="1" applyFill="1" applyBorder="1" applyAlignment="1">
      <alignment horizontal="center"/>
    </xf>
    <xf numFmtId="4" fontId="20" fillId="2" borderId="1" xfId="4" applyNumberFormat="1" applyFont="1" applyFill="1" applyBorder="1" applyAlignment="1">
      <alignment horizontal="center"/>
    </xf>
    <xf numFmtId="4" fontId="4" fillId="2" borderId="1" xfId="4" applyNumberFormat="1" applyFont="1" applyFill="1" applyBorder="1" applyAlignment="1">
      <alignment horizontal="center"/>
    </xf>
    <xf numFmtId="4" fontId="19" fillId="2" borderId="1" xfId="4" applyNumberFormat="1" applyFont="1" applyFill="1" applyBorder="1" applyAlignment="1">
      <alignment horizontal="center" wrapText="1"/>
    </xf>
    <xf numFmtId="4" fontId="19" fillId="2" borderId="4" xfId="4" applyNumberFormat="1" applyFont="1" applyFill="1" applyBorder="1" applyAlignment="1">
      <alignment horizontal="center" wrapText="1"/>
    </xf>
    <xf numFmtId="4" fontId="8" fillId="2" borderId="1" xfId="4" applyNumberFormat="1" applyFont="1" applyFill="1" applyBorder="1" applyAlignment="1">
      <alignment horizontal="center" wrapText="1"/>
    </xf>
    <xf numFmtId="0" fontId="0" fillId="2" borderId="0" xfId="0" applyFill="1"/>
    <xf numFmtId="0" fontId="22" fillId="2" borderId="0" xfId="0" applyFont="1" applyFill="1" applyAlignment="1">
      <alignment horizontal="right" vertical="top" wrapText="1"/>
    </xf>
    <xf numFmtId="0" fontId="5" fillId="2" borderId="0" xfId="0" applyFont="1" applyFill="1" applyAlignment="1">
      <alignment horizontal="right" wrapText="1"/>
    </xf>
    <xf numFmtId="49" fontId="3" fillId="2" borderId="0" xfId="0" applyNumberFormat="1" applyFont="1" applyFill="1" applyAlignment="1">
      <alignment horizontal="center"/>
    </xf>
    <xf numFmtId="49" fontId="4" fillId="2" borderId="1" xfId="0" applyNumberFormat="1" applyFont="1" applyFill="1" applyBorder="1" applyAlignment="1">
      <alignment horizontal="left" textRotation="90" wrapText="1"/>
    </xf>
    <xf numFmtId="49" fontId="22" fillId="2" borderId="1" xfId="0" applyNumberFormat="1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 vertical="top" wrapText="1"/>
    </xf>
    <xf numFmtId="165" fontId="0" fillId="2" borderId="0" xfId="4" applyFont="1" applyFill="1"/>
    <xf numFmtId="0" fontId="4" fillId="2" borderId="1" xfId="0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horizontal="justify" vertical="top"/>
    </xf>
    <xf numFmtId="0" fontId="11" fillId="2" borderId="2" xfId="1" applyNumberFormat="1" applyFont="1" applyFill="1" applyBorder="1" applyAlignment="1">
      <alignment horizontal="left" vertical="top" wrapText="1"/>
    </xf>
    <xf numFmtId="49" fontId="13" fillId="2" borderId="6" xfId="0" applyNumberFormat="1" applyFont="1" applyFill="1" applyBorder="1" applyAlignment="1" applyProtection="1">
      <alignment horizontal="left" vertical="top" wrapText="1"/>
    </xf>
    <xf numFmtId="49" fontId="14" fillId="2" borderId="6" xfId="0" applyNumberFormat="1" applyFont="1" applyFill="1" applyBorder="1" applyAlignment="1" applyProtection="1">
      <alignment horizontal="left" vertical="top" wrapText="1"/>
    </xf>
    <xf numFmtId="49" fontId="15" fillId="2" borderId="6" xfId="0" applyNumberFormat="1" applyFont="1" applyFill="1" applyBorder="1" applyAlignment="1" applyProtection="1">
      <alignment horizontal="left" vertical="top" wrapText="1"/>
    </xf>
    <xf numFmtId="0" fontId="12" fillId="2" borderId="2" xfId="1" applyNumberFormat="1" applyFont="1" applyFill="1" applyBorder="1" applyAlignment="1">
      <alignment horizontal="left" vertical="top" wrapText="1"/>
    </xf>
    <xf numFmtId="164" fontId="0" fillId="2" borderId="0" xfId="0" applyNumberFormat="1" applyFill="1"/>
    <xf numFmtId="11" fontId="4" fillId="2" borderId="1" xfId="0" applyNumberFormat="1" applyFont="1" applyFill="1" applyBorder="1" applyAlignment="1" applyProtection="1">
      <alignment horizontal="left" vertical="top" wrapText="1"/>
    </xf>
    <xf numFmtId="49" fontId="23" fillId="2" borderId="3" xfId="0" applyNumberFormat="1" applyFont="1" applyFill="1" applyBorder="1" applyAlignment="1">
      <alignment horizontal="left"/>
    </xf>
    <xf numFmtId="49" fontId="23" fillId="2" borderId="3" xfId="0" applyNumberFormat="1" applyFont="1" applyFill="1" applyBorder="1" applyAlignment="1">
      <alignment horizontal="center"/>
    </xf>
    <xf numFmtId="0" fontId="23" fillId="2" borderId="0" xfId="0" applyFont="1" applyFill="1" applyBorder="1" applyAlignment="1">
      <alignment horizontal="left" vertical="top" wrapText="1"/>
    </xf>
    <xf numFmtId="49" fontId="8" fillId="2" borderId="1" xfId="0" applyNumberFormat="1" applyFont="1" applyFill="1" applyBorder="1" applyAlignment="1" applyProtection="1">
      <alignment horizontal="left" vertical="top" wrapText="1"/>
    </xf>
    <xf numFmtId="49" fontId="4" fillId="2" borderId="4" xfId="0" applyNumberFormat="1" applyFont="1" applyFill="1" applyBorder="1" applyAlignment="1">
      <alignment horizontal="left"/>
    </xf>
    <xf numFmtId="49" fontId="4" fillId="2" borderId="4" xfId="0" applyNumberFormat="1" applyFont="1" applyFill="1" applyBorder="1" applyAlignment="1">
      <alignment horizontal="center"/>
    </xf>
    <xf numFmtId="49" fontId="23" fillId="2" borderId="4" xfId="0" applyNumberFormat="1" applyFont="1" applyFill="1" applyBorder="1" applyAlignment="1">
      <alignment horizontal="left"/>
    </xf>
    <xf numFmtId="49" fontId="23" fillId="2" borderId="4" xfId="0" applyNumberFormat="1" applyFont="1" applyFill="1" applyBorder="1" applyAlignment="1">
      <alignment horizontal="center"/>
    </xf>
    <xf numFmtId="49" fontId="24" fillId="2" borderId="6" xfId="0" applyNumberFormat="1" applyFont="1" applyFill="1" applyBorder="1" applyAlignment="1" applyProtection="1">
      <alignment horizontal="left" vertical="top" wrapText="1"/>
    </xf>
    <xf numFmtId="49" fontId="16" fillId="2" borderId="11" xfId="0" applyNumberFormat="1" applyFont="1" applyFill="1" applyBorder="1" applyAlignment="1" applyProtection="1">
      <alignment horizontal="left" vertical="top" wrapText="1"/>
    </xf>
    <xf numFmtId="49" fontId="8" fillId="2" borderId="1" xfId="3" applyNumberFormat="1" applyFont="1" applyFill="1" applyBorder="1" applyAlignment="1">
      <alignment horizontal="left" wrapText="1"/>
    </xf>
    <xf numFmtId="49" fontId="8" fillId="2" borderId="1" xfId="3" applyNumberFormat="1" applyFont="1" applyFill="1" applyBorder="1" applyAlignment="1">
      <alignment horizontal="center" wrapText="1"/>
    </xf>
    <xf numFmtId="49" fontId="23" fillId="2" borderId="1" xfId="0" applyNumberFormat="1" applyFont="1" applyFill="1" applyBorder="1" applyAlignment="1">
      <alignment horizontal="left"/>
    </xf>
    <xf numFmtId="49" fontId="23" fillId="2" borderId="1" xfId="0" applyNumberFormat="1" applyFont="1" applyFill="1" applyBorder="1" applyAlignment="1">
      <alignment horizontal="center"/>
    </xf>
    <xf numFmtId="0" fontId="23" fillId="2" borderId="1" xfId="0" applyFont="1" applyFill="1" applyBorder="1" applyAlignment="1">
      <alignment horizontal="left" vertical="top" wrapText="1"/>
    </xf>
    <xf numFmtId="49" fontId="4" fillId="2" borderId="3" xfId="0" applyNumberFormat="1" applyFont="1" applyFill="1" applyBorder="1" applyAlignment="1">
      <alignment horizontal="left"/>
    </xf>
    <xf numFmtId="0" fontId="4" fillId="2" borderId="1" xfId="0" applyFont="1" applyFill="1" applyBorder="1" applyAlignment="1">
      <alignment vertical="top" wrapText="1"/>
    </xf>
    <xf numFmtId="0" fontId="4" fillId="2" borderId="12" xfId="0" applyFont="1" applyFill="1" applyBorder="1" applyAlignment="1">
      <alignment horizontal="left" vertical="top" wrapText="1"/>
    </xf>
    <xf numFmtId="49" fontId="16" fillId="2" borderId="13" xfId="0" applyNumberFormat="1" applyFont="1" applyFill="1" applyBorder="1" applyAlignment="1" applyProtection="1">
      <alignment horizontal="left" vertical="top" wrapText="1"/>
    </xf>
    <xf numFmtId="49" fontId="16" fillId="2" borderId="1" xfId="0" applyNumberFormat="1" applyFont="1" applyFill="1" applyBorder="1" applyAlignment="1" applyProtection="1">
      <alignment horizontal="left" vertical="top" wrapText="1"/>
    </xf>
    <xf numFmtId="0" fontId="4" fillId="2" borderId="1" xfId="0" applyFont="1" applyFill="1" applyBorder="1" applyAlignment="1">
      <alignment horizontal="left"/>
    </xf>
    <xf numFmtId="0" fontId="0" fillId="2" borderId="5" xfId="0" applyFill="1" applyBorder="1" applyAlignment="1"/>
    <xf numFmtId="165" fontId="10" fillId="2" borderId="0" xfId="4" applyFont="1" applyFill="1" applyBorder="1"/>
    <xf numFmtId="165" fontId="10" fillId="2" borderId="0" xfId="4" applyFont="1" applyFill="1"/>
    <xf numFmtId="0" fontId="0" fillId="2" borderId="0" xfId="0" applyFill="1" applyAlignment="1"/>
    <xf numFmtId="165" fontId="2" fillId="2" borderId="0" xfId="4" applyFont="1" applyFill="1" applyBorder="1"/>
    <xf numFmtId="165" fontId="2" fillId="2" borderId="0" xfId="4" applyFont="1" applyFill="1"/>
    <xf numFmtId="164" fontId="0" fillId="2" borderId="0" xfId="0" applyNumberFormat="1" applyFill="1" applyBorder="1"/>
    <xf numFmtId="0" fontId="0" fillId="2" borderId="0" xfId="0" applyFill="1" applyBorder="1" applyAlignment="1"/>
    <xf numFmtId="0" fontId="0" fillId="2" borderId="0" xfId="0" applyFill="1" applyBorder="1"/>
    <xf numFmtId="49" fontId="3" fillId="2" borderId="0" xfId="0" applyNumberFormat="1" applyFont="1" applyFill="1" applyAlignment="1">
      <alignment horizontal="center"/>
    </xf>
    <xf numFmtId="0" fontId="4" fillId="2" borderId="0" xfId="0" applyFont="1" applyFill="1" applyBorder="1" applyAlignment="1">
      <alignment horizontal="justify" vertical="top"/>
    </xf>
    <xf numFmtId="49" fontId="4" fillId="2" borderId="1" xfId="0" applyNumberFormat="1" applyFont="1" applyFill="1" applyBorder="1" applyAlignment="1">
      <alignment vertical="center"/>
    </xf>
    <xf numFmtId="49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justify" vertical="center"/>
    </xf>
    <xf numFmtId="4" fontId="19" fillId="2" borderId="1" xfId="4" applyNumberFormat="1" applyFont="1" applyFill="1" applyBorder="1" applyAlignment="1">
      <alignment horizontal="center"/>
    </xf>
    <xf numFmtId="49" fontId="8" fillId="2" borderId="0" xfId="0" applyNumberFormat="1" applyFont="1" applyFill="1" applyBorder="1" applyAlignment="1" applyProtection="1">
      <alignment horizontal="left" vertical="top" wrapText="1"/>
    </xf>
    <xf numFmtId="1" fontId="4" fillId="2" borderId="1" xfId="0" applyNumberFormat="1" applyFont="1" applyFill="1" applyBorder="1" applyAlignment="1">
      <alignment horizontal="center"/>
    </xf>
    <xf numFmtId="166" fontId="19" fillId="2" borderId="1" xfId="4" applyNumberFormat="1" applyFont="1" applyFill="1" applyBorder="1" applyAlignment="1">
      <alignment horizontal="center" wrapText="1" shrinkToFit="1"/>
    </xf>
    <xf numFmtId="166" fontId="4" fillId="2" borderId="1" xfId="4" applyNumberFormat="1" applyFont="1" applyFill="1" applyBorder="1" applyAlignment="1">
      <alignment horizontal="center" wrapText="1" shrinkToFit="1"/>
    </xf>
    <xf numFmtId="166" fontId="26" fillId="2" borderId="1" xfId="4" applyNumberFormat="1" applyFont="1" applyFill="1" applyBorder="1" applyAlignment="1">
      <alignment horizontal="center" wrapText="1" shrinkToFit="1"/>
    </xf>
    <xf numFmtId="166" fontId="20" fillId="2" borderId="1" xfId="4" applyNumberFormat="1" applyFont="1" applyFill="1" applyBorder="1" applyAlignment="1">
      <alignment horizontal="center" wrapText="1" shrinkToFit="1"/>
    </xf>
    <xf numFmtId="166" fontId="23" fillId="2" borderId="1" xfId="4" applyNumberFormat="1" applyFont="1" applyFill="1" applyBorder="1" applyAlignment="1">
      <alignment horizontal="center" wrapText="1" shrinkToFit="1"/>
    </xf>
    <xf numFmtId="0" fontId="27" fillId="2" borderId="0" xfId="0" applyFont="1" applyFill="1"/>
    <xf numFmtId="166" fontId="3" fillId="2" borderId="1" xfId="4" applyNumberFormat="1" applyFont="1" applyFill="1" applyBorder="1" applyAlignment="1">
      <alignment horizontal="center" wrapText="1" shrinkToFit="1"/>
    </xf>
    <xf numFmtId="4" fontId="3" fillId="2" borderId="1" xfId="4" applyNumberFormat="1" applyFont="1" applyFill="1" applyBorder="1" applyAlignment="1">
      <alignment horizontal="center" wrapText="1" shrinkToFit="1"/>
    </xf>
    <xf numFmtId="0" fontId="2" fillId="2" borderId="0" xfId="0" applyFont="1" applyFill="1" applyAlignment="1">
      <alignment horizontal="right" vertical="center" wrapText="1" indent="1"/>
    </xf>
    <xf numFmtId="0" fontId="2" fillId="2" borderId="0" xfId="0" applyFont="1" applyFill="1" applyAlignment="1">
      <alignment horizontal="right" wrapText="1"/>
    </xf>
    <xf numFmtId="0" fontId="25" fillId="2" borderId="1" xfId="0" applyFont="1" applyFill="1" applyBorder="1" applyAlignment="1">
      <alignment horizontal="center" vertical="center" wrapText="1"/>
    </xf>
    <xf numFmtId="0" fontId="25" fillId="2" borderId="3" xfId="0" applyFont="1" applyFill="1" applyBorder="1" applyAlignment="1">
      <alignment horizontal="center" vertical="center" wrapText="1"/>
    </xf>
    <xf numFmtId="0" fontId="25" fillId="2" borderId="4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textRotation="90"/>
    </xf>
    <xf numFmtId="0" fontId="4" fillId="2" borderId="4" xfId="0" applyFont="1" applyFill="1" applyBorder="1" applyAlignment="1">
      <alignment horizontal="center" vertical="center" textRotation="90"/>
    </xf>
    <xf numFmtId="49" fontId="4" fillId="2" borderId="7" xfId="0" applyNumberFormat="1" applyFont="1" applyFill="1" applyBorder="1" applyAlignment="1">
      <alignment horizontal="left" vertical="center"/>
    </xf>
    <xf numFmtId="49" fontId="4" fillId="2" borderId="8" xfId="0" applyNumberFormat="1" applyFont="1" applyFill="1" applyBorder="1" applyAlignment="1">
      <alignment horizontal="left" vertical="center"/>
    </xf>
    <xf numFmtId="49" fontId="4" fillId="2" borderId="9" xfId="0" applyNumberFormat="1" applyFont="1" applyFill="1" applyBorder="1" applyAlignment="1">
      <alignment horizontal="left" vertical="center"/>
    </xf>
    <xf numFmtId="0" fontId="3" fillId="2" borderId="7" xfId="0" applyFont="1" applyFill="1" applyBorder="1" applyAlignment="1">
      <alignment horizontal="left"/>
    </xf>
    <xf numFmtId="0" fontId="3" fillId="2" borderId="8" xfId="0" applyFont="1" applyFill="1" applyBorder="1" applyAlignment="1">
      <alignment horizontal="left"/>
    </xf>
    <xf numFmtId="0" fontId="3" fillId="2" borderId="9" xfId="0" applyFont="1" applyFill="1" applyBorder="1" applyAlignment="1">
      <alignment horizontal="left"/>
    </xf>
    <xf numFmtId="49" fontId="3" fillId="2" borderId="0" xfId="0" applyNumberFormat="1" applyFont="1" applyFill="1" applyAlignment="1">
      <alignment horizontal="center"/>
    </xf>
    <xf numFmtId="49" fontId="4" fillId="2" borderId="10" xfId="0" applyNumberFormat="1" applyFont="1" applyFill="1" applyBorder="1" applyAlignment="1">
      <alignment horizontal="right"/>
    </xf>
  </cellXfs>
  <cellStyles count="5">
    <cellStyle name="Normal" xfId="1"/>
    <cellStyle name="Обычный" xfId="0" builtinId="0"/>
    <cellStyle name="Обычный 2" xfId="2"/>
    <cellStyle name="Обычный_сводки 2012 восстановленная" xfId="3"/>
    <cellStyle name="Финансовый" xfId="4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450"/>
  <sheetViews>
    <sheetView tabSelected="1" view="pageBreakPreview" zoomScaleSheetLayoutView="100" workbookViewId="0">
      <selection activeCell="L5" sqref="L5"/>
    </sheetView>
  </sheetViews>
  <sheetFormatPr defaultRowHeight="12.75"/>
  <cols>
    <col min="1" max="1" width="5" style="17" customWidth="1"/>
    <col min="2" max="2" width="5.28515625" style="17" customWidth="1"/>
    <col min="3" max="3" width="4.28515625" style="17" customWidth="1"/>
    <col min="4" max="5" width="3.85546875" style="17" customWidth="1"/>
    <col min="6" max="6" width="4.140625" style="17" customWidth="1"/>
    <col min="7" max="7" width="3.28515625" style="17" customWidth="1"/>
    <col min="8" max="8" width="6.140625" style="17" customWidth="1"/>
    <col min="9" max="9" width="7.28515625" style="17" customWidth="1"/>
    <col min="10" max="10" width="38" style="17" customWidth="1"/>
    <col min="11" max="11" width="17" style="17" customWidth="1"/>
    <col min="12" max="12" width="17.7109375" style="17" customWidth="1"/>
    <col min="13" max="13" width="18.28515625" style="17" customWidth="1"/>
    <col min="14" max="14" width="11.85546875" style="17" customWidth="1"/>
    <col min="15" max="15" width="18.140625" style="17" customWidth="1"/>
    <col min="16" max="16" width="16.28515625" style="17" customWidth="1"/>
    <col min="17" max="16384" width="9.140625" style="17"/>
  </cols>
  <sheetData>
    <row r="1" spans="1:15" ht="21" customHeight="1">
      <c r="J1" s="80" t="s">
        <v>127</v>
      </c>
      <c r="K1" s="80"/>
      <c r="L1" s="80"/>
      <c r="M1" s="80"/>
      <c r="N1" s="80"/>
    </row>
    <row r="2" spans="1:15" ht="15.75" customHeight="1">
      <c r="J2" s="81" t="s">
        <v>150</v>
      </c>
      <c r="K2" s="81"/>
      <c r="L2" s="81"/>
      <c r="M2" s="81"/>
      <c r="N2" s="81"/>
    </row>
    <row r="3" spans="1:15" ht="17.25" customHeight="1">
      <c r="J3" s="81" t="s">
        <v>151</v>
      </c>
      <c r="K3" s="81"/>
      <c r="L3" s="81"/>
      <c r="M3" s="81"/>
      <c r="N3" s="81"/>
    </row>
    <row r="4" spans="1:15" ht="18" customHeight="1">
      <c r="J4" s="81" t="s">
        <v>128</v>
      </c>
      <c r="K4" s="81"/>
      <c r="L4" s="81"/>
      <c r="M4" s="81"/>
      <c r="N4" s="81"/>
    </row>
    <row r="5" spans="1:15" ht="21.75" customHeight="1">
      <c r="L5" s="18"/>
      <c r="M5" s="19"/>
      <c r="N5" s="19"/>
    </row>
    <row r="6" spans="1:15" ht="15.75" customHeight="1">
      <c r="B6" s="93" t="s">
        <v>149</v>
      </c>
      <c r="C6" s="93"/>
      <c r="D6" s="93"/>
      <c r="E6" s="93"/>
      <c r="F6" s="93"/>
      <c r="G6" s="93"/>
      <c r="H6" s="93"/>
      <c r="I6" s="93"/>
      <c r="J6" s="93"/>
      <c r="K6" s="93"/>
      <c r="L6" s="93"/>
      <c r="M6" s="93"/>
      <c r="N6" s="93"/>
    </row>
    <row r="7" spans="1:15" ht="15.75" customHeight="1">
      <c r="B7" s="20"/>
      <c r="C7" s="20"/>
      <c r="D7" s="20"/>
      <c r="E7" s="20"/>
      <c r="F7" s="20"/>
      <c r="G7" s="20"/>
      <c r="H7" s="20"/>
      <c r="I7" s="20"/>
      <c r="J7" s="20"/>
      <c r="K7" s="64"/>
      <c r="L7" s="20"/>
      <c r="M7" s="94" t="s">
        <v>81</v>
      </c>
      <c r="N7" s="94"/>
    </row>
    <row r="8" spans="1:15" ht="16.5" customHeight="1">
      <c r="A8" s="85" t="s">
        <v>50</v>
      </c>
      <c r="B8" s="87" t="s">
        <v>52</v>
      </c>
      <c r="C8" s="88"/>
      <c r="D8" s="88"/>
      <c r="E8" s="88"/>
      <c r="F8" s="88"/>
      <c r="G8" s="88"/>
      <c r="H8" s="88"/>
      <c r="I8" s="89"/>
      <c r="J8" s="83" t="s">
        <v>51</v>
      </c>
      <c r="K8" s="83" t="s">
        <v>129</v>
      </c>
      <c r="L8" s="82" t="s">
        <v>130</v>
      </c>
      <c r="M8" s="82" t="s">
        <v>131</v>
      </c>
      <c r="N8" s="82" t="s">
        <v>132</v>
      </c>
    </row>
    <row r="9" spans="1:15" ht="82.5" customHeight="1">
      <c r="A9" s="86"/>
      <c r="B9" s="21" t="s">
        <v>31</v>
      </c>
      <c r="C9" s="21" t="s">
        <v>0</v>
      </c>
      <c r="D9" s="21" t="s">
        <v>1</v>
      </c>
      <c r="E9" s="21" t="s">
        <v>2</v>
      </c>
      <c r="F9" s="21" t="s">
        <v>3</v>
      </c>
      <c r="G9" s="21" t="s">
        <v>4</v>
      </c>
      <c r="H9" s="21" t="s">
        <v>47</v>
      </c>
      <c r="I9" s="21" t="s">
        <v>48</v>
      </c>
      <c r="J9" s="84"/>
      <c r="K9" s="84"/>
      <c r="L9" s="82"/>
      <c r="M9" s="82"/>
      <c r="N9" s="82"/>
    </row>
    <row r="10" spans="1:15">
      <c r="A10" s="22" t="s">
        <v>5</v>
      </c>
      <c r="B10" s="22" t="s">
        <v>6</v>
      </c>
      <c r="C10" s="22" t="s">
        <v>7</v>
      </c>
      <c r="D10" s="22" t="s">
        <v>8</v>
      </c>
      <c r="E10" s="22" t="s">
        <v>9</v>
      </c>
      <c r="F10" s="22" t="s">
        <v>10</v>
      </c>
      <c r="G10" s="22" t="s">
        <v>11</v>
      </c>
      <c r="H10" s="22" t="s">
        <v>12</v>
      </c>
      <c r="I10" s="22" t="s">
        <v>91</v>
      </c>
      <c r="J10" s="22" t="s">
        <v>23</v>
      </c>
      <c r="K10" s="22" t="s">
        <v>85</v>
      </c>
      <c r="L10" s="22" t="s">
        <v>92</v>
      </c>
      <c r="M10" s="22" t="s">
        <v>93</v>
      </c>
      <c r="N10" s="22" t="s">
        <v>94</v>
      </c>
    </row>
    <row r="11" spans="1:15" ht="15.75">
      <c r="A11" s="71" t="s">
        <v>5</v>
      </c>
      <c r="B11" s="3" t="s">
        <v>13</v>
      </c>
      <c r="C11" s="1" t="s">
        <v>5</v>
      </c>
      <c r="D11" s="3" t="s">
        <v>14</v>
      </c>
      <c r="E11" s="3" t="s">
        <v>14</v>
      </c>
      <c r="F11" s="3" t="s">
        <v>13</v>
      </c>
      <c r="G11" s="3" t="s">
        <v>14</v>
      </c>
      <c r="H11" s="3" t="s">
        <v>15</v>
      </c>
      <c r="I11" s="3" t="s">
        <v>13</v>
      </c>
      <c r="J11" s="23" t="s">
        <v>30</v>
      </c>
      <c r="K11" s="79">
        <f>K12+K16+K24+K32+K34+K36+K38</f>
        <v>1789300</v>
      </c>
      <c r="L11" s="79">
        <f t="shared" ref="L11" si="0">L12+L16+L24+L32+L34+L36+L38</f>
        <v>1789300</v>
      </c>
      <c r="M11" s="79">
        <f>M12+M16+M22+M24+M32+M34+M36+M38</f>
        <v>2006871.14</v>
      </c>
      <c r="N11" s="78">
        <f>M11/L11*100</f>
        <v>112.15956742860335</v>
      </c>
      <c r="O11" s="24"/>
    </row>
    <row r="12" spans="1:15" ht="14.25">
      <c r="A12" s="71">
        <f>A11+1</f>
        <v>2</v>
      </c>
      <c r="B12" s="3" t="s">
        <v>16</v>
      </c>
      <c r="C12" s="1" t="s">
        <v>5</v>
      </c>
      <c r="D12" s="3" t="s">
        <v>17</v>
      </c>
      <c r="E12" s="3" t="s">
        <v>20</v>
      </c>
      <c r="F12" s="3" t="s">
        <v>13</v>
      </c>
      <c r="G12" s="3" t="s">
        <v>17</v>
      </c>
      <c r="H12" s="3" t="s">
        <v>15</v>
      </c>
      <c r="I12" s="3" t="s">
        <v>18</v>
      </c>
      <c r="J12" s="25" t="s">
        <v>29</v>
      </c>
      <c r="K12" s="9">
        <f>K13+K14+K15</f>
        <v>525500</v>
      </c>
      <c r="L12" s="9">
        <f t="shared" ref="L12:M12" si="1">L13+L14+L15</f>
        <v>525500</v>
      </c>
      <c r="M12" s="9">
        <f t="shared" si="1"/>
        <v>589501.68999999994</v>
      </c>
      <c r="N12" s="72">
        <f>M12/L12*100</f>
        <v>112.17919885823025</v>
      </c>
      <c r="O12" s="24"/>
    </row>
    <row r="13" spans="1:15" ht="85.5" customHeight="1">
      <c r="A13" s="71">
        <f t="shared" ref="A13:A65" si="2">A12+1</f>
        <v>3</v>
      </c>
      <c r="B13" s="2" t="s">
        <v>16</v>
      </c>
      <c r="C13" s="1" t="s">
        <v>5</v>
      </c>
      <c r="D13" s="2" t="s">
        <v>17</v>
      </c>
      <c r="E13" s="2" t="s">
        <v>20</v>
      </c>
      <c r="F13" s="2" t="s">
        <v>19</v>
      </c>
      <c r="G13" s="2" t="s">
        <v>17</v>
      </c>
      <c r="H13" s="2" t="s">
        <v>15</v>
      </c>
      <c r="I13" s="2" t="s">
        <v>18</v>
      </c>
      <c r="J13" s="26" t="s">
        <v>56</v>
      </c>
      <c r="K13" s="10">
        <v>525500</v>
      </c>
      <c r="L13" s="10">
        <v>525500</v>
      </c>
      <c r="M13" s="10">
        <v>582623.97</v>
      </c>
      <c r="N13" s="73">
        <f t="shared" ref="N13:N65" si="3">M13/L13*100</f>
        <v>110.87040342530923</v>
      </c>
      <c r="O13" s="24"/>
    </row>
    <row r="14" spans="1:15" ht="118.5" customHeight="1">
      <c r="A14" s="71">
        <f t="shared" si="2"/>
        <v>4</v>
      </c>
      <c r="B14" s="2" t="s">
        <v>16</v>
      </c>
      <c r="C14" s="1" t="s">
        <v>5</v>
      </c>
      <c r="D14" s="2" t="s">
        <v>17</v>
      </c>
      <c r="E14" s="2" t="s">
        <v>20</v>
      </c>
      <c r="F14" s="2" t="s">
        <v>21</v>
      </c>
      <c r="G14" s="2" t="s">
        <v>17</v>
      </c>
      <c r="H14" s="2" t="s">
        <v>15</v>
      </c>
      <c r="I14" s="2" t="s">
        <v>18</v>
      </c>
      <c r="J14" s="26" t="s">
        <v>133</v>
      </c>
      <c r="K14" s="10">
        <v>0</v>
      </c>
      <c r="L14" s="10">
        <v>0</v>
      </c>
      <c r="M14" s="10">
        <v>1331.45</v>
      </c>
      <c r="N14" s="73">
        <v>0</v>
      </c>
      <c r="O14" s="24"/>
    </row>
    <row r="15" spans="1:15" ht="56.25" customHeight="1">
      <c r="A15" s="71">
        <f t="shared" si="2"/>
        <v>5</v>
      </c>
      <c r="B15" s="2" t="s">
        <v>16</v>
      </c>
      <c r="C15" s="1" t="s">
        <v>5</v>
      </c>
      <c r="D15" s="2" t="s">
        <v>17</v>
      </c>
      <c r="E15" s="2" t="s">
        <v>20</v>
      </c>
      <c r="F15" s="2" t="s">
        <v>34</v>
      </c>
      <c r="G15" s="2" t="s">
        <v>17</v>
      </c>
      <c r="H15" s="2" t="s">
        <v>15</v>
      </c>
      <c r="I15" s="2" t="s">
        <v>18</v>
      </c>
      <c r="J15" s="65" t="s">
        <v>134</v>
      </c>
      <c r="K15" s="10">
        <v>0</v>
      </c>
      <c r="L15" s="10">
        <v>0</v>
      </c>
      <c r="M15" s="10">
        <v>5546.27</v>
      </c>
      <c r="N15" s="73">
        <v>0</v>
      </c>
      <c r="O15" s="24"/>
    </row>
    <row r="16" spans="1:15" ht="38.25">
      <c r="A16" s="71">
        <f t="shared" si="2"/>
        <v>6</v>
      </c>
      <c r="B16" s="2" t="s">
        <v>37</v>
      </c>
      <c r="C16" s="1" t="s">
        <v>5</v>
      </c>
      <c r="D16" s="2" t="s">
        <v>22</v>
      </c>
      <c r="E16" s="2" t="s">
        <v>14</v>
      </c>
      <c r="F16" s="2" t="s">
        <v>13</v>
      </c>
      <c r="G16" s="2" t="s">
        <v>14</v>
      </c>
      <c r="H16" s="2" t="s">
        <v>15</v>
      </c>
      <c r="I16" s="2" t="s">
        <v>18</v>
      </c>
      <c r="J16" s="27" t="s">
        <v>53</v>
      </c>
      <c r="K16" s="11">
        <f t="shared" ref="K16:M16" si="4">K17</f>
        <v>107900</v>
      </c>
      <c r="L16" s="11">
        <f t="shared" si="4"/>
        <v>107900</v>
      </c>
      <c r="M16" s="11">
        <f t="shared" si="4"/>
        <v>120108.57999999999</v>
      </c>
      <c r="N16" s="74">
        <f t="shared" si="3"/>
        <v>111.3147173308619</v>
      </c>
    </row>
    <row r="17" spans="1:14" ht="25.5">
      <c r="A17" s="71">
        <f t="shared" si="2"/>
        <v>7</v>
      </c>
      <c r="B17" s="2" t="s">
        <v>37</v>
      </c>
      <c r="C17" s="1" t="s">
        <v>5</v>
      </c>
      <c r="D17" s="2" t="s">
        <v>22</v>
      </c>
      <c r="E17" s="2" t="s">
        <v>20</v>
      </c>
      <c r="F17" s="2" t="s">
        <v>13</v>
      </c>
      <c r="G17" s="2" t="s">
        <v>17</v>
      </c>
      <c r="H17" s="2" t="s">
        <v>15</v>
      </c>
      <c r="I17" s="2" t="s">
        <v>18</v>
      </c>
      <c r="J17" s="26" t="s">
        <v>46</v>
      </c>
      <c r="K17" s="12">
        <f t="shared" ref="K17" si="5">K18+K19+K20+K21</f>
        <v>107900</v>
      </c>
      <c r="L17" s="12">
        <f t="shared" ref="L17:M17" si="6">L18+L19+L20+L21</f>
        <v>107900</v>
      </c>
      <c r="M17" s="12">
        <f t="shared" si="6"/>
        <v>120108.57999999999</v>
      </c>
      <c r="N17" s="75">
        <f t="shared" si="3"/>
        <v>111.3147173308619</v>
      </c>
    </row>
    <row r="18" spans="1:14" ht="77.25" customHeight="1">
      <c r="A18" s="71">
        <f t="shared" si="2"/>
        <v>8</v>
      </c>
      <c r="B18" s="2" t="s">
        <v>37</v>
      </c>
      <c r="C18" s="1" t="s">
        <v>5</v>
      </c>
      <c r="D18" s="2" t="s">
        <v>22</v>
      </c>
      <c r="E18" s="2" t="s">
        <v>20</v>
      </c>
      <c r="F18" s="2" t="s">
        <v>38</v>
      </c>
      <c r="G18" s="2" t="s">
        <v>17</v>
      </c>
      <c r="H18" s="2" t="s">
        <v>15</v>
      </c>
      <c r="I18" s="2" t="s">
        <v>18</v>
      </c>
      <c r="J18" s="26" t="s">
        <v>39</v>
      </c>
      <c r="K18" s="10">
        <v>39100</v>
      </c>
      <c r="L18" s="10">
        <v>39100</v>
      </c>
      <c r="M18" s="10">
        <v>54671.41</v>
      </c>
      <c r="N18" s="73">
        <f t="shared" si="3"/>
        <v>139.82457800511509</v>
      </c>
    </row>
    <row r="19" spans="1:14" ht="94.5" customHeight="1">
      <c r="A19" s="71">
        <f t="shared" si="2"/>
        <v>9</v>
      </c>
      <c r="B19" s="2" t="s">
        <v>37</v>
      </c>
      <c r="C19" s="1" t="s">
        <v>5</v>
      </c>
      <c r="D19" s="2" t="s">
        <v>22</v>
      </c>
      <c r="E19" s="2" t="s">
        <v>20</v>
      </c>
      <c r="F19" s="2" t="s">
        <v>40</v>
      </c>
      <c r="G19" s="2" t="s">
        <v>17</v>
      </c>
      <c r="H19" s="2" t="s">
        <v>15</v>
      </c>
      <c r="I19" s="2" t="s">
        <v>18</v>
      </c>
      <c r="J19" s="26" t="s">
        <v>43</v>
      </c>
      <c r="K19" s="10">
        <v>300</v>
      </c>
      <c r="L19" s="10">
        <v>300</v>
      </c>
      <c r="M19" s="10">
        <v>401.84</v>
      </c>
      <c r="N19" s="73">
        <f t="shared" si="3"/>
        <v>133.94666666666666</v>
      </c>
    </row>
    <row r="20" spans="1:14" ht="77.25" customHeight="1">
      <c r="A20" s="71">
        <f t="shared" si="2"/>
        <v>10</v>
      </c>
      <c r="B20" s="2" t="s">
        <v>37</v>
      </c>
      <c r="C20" s="1" t="s">
        <v>5</v>
      </c>
      <c r="D20" s="2" t="s">
        <v>22</v>
      </c>
      <c r="E20" s="2" t="s">
        <v>20</v>
      </c>
      <c r="F20" s="2" t="s">
        <v>41</v>
      </c>
      <c r="G20" s="2" t="s">
        <v>17</v>
      </c>
      <c r="H20" s="2" t="s">
        <v>15</v>
      </c>
      <c r="I20" s="2" t="s">
        <v>18</v>
      </c>
      <c r="J20" s="26" t="s">
        <v>44</v>
      </c>
      <c r="K20" s="13">
        <v>75700</v>
      </c>
      <c r="L20" s="13">
        <v>75700</v>
      </c>
      <c r="M20" s="13">
        <v>73041.179999999993</v>
      </c>
      <c r="N20" s="73">
        <f t="shared" si="3"/>
        <v>96.487688243064724</v>
      </c>
    </row>
    <row r="21" spans="1:14" ht="81.75" customHeight="1">
      <c r="A21" s="71">
        <f t="shared" si="2"/>
        <v>11</v>
      </c>
      <c r="B21" s="2" t="s">
        <v>37</v>
      </c>
      <c r="C21" s="1" t="s">
        <v>5</v>
      </c>
      <c r="D21" s="2" t="s">
        <v>22</v>
      </c>
      <c r="E21" s="2" t="s">
        <v>20</v>
      </c>
      <c r="F21" s="2" t="s">
        <v>42</v>
      </c>
      <c r="G21" s="2" t="s">
        <v>17</v>
      </c>
      <c r="H21" s="2" t="s">
        <v>15</v>
      </c>
      <c r="I21" s="2" t="s">
        <v>18</v>
      </c>
      <c r="J21" s="26" t="s">
        <v>45</v>
      </c>
      <c r="K21" s="13">
        <v>-7200</v>
      </c>
      <c r="L21" s="13">
        <v>-7200</v>
      </c>
      <c r="M21" s="13">
        <v>-8005.85</v>
      </c>
      <c r="N21" s="73">
        <f t="shared" si="3"/>
        <v>111.19236111111113</v>
      </c>
    </row>
    <row r="22" spans="1:14" ht="15.75" customHeight="1">
      <c r="A22" s="71">
        <f t="shared" si="2"/>
        <v>12</v>
      </c>
      <c r="B22" s="66" t="s">
        <v>16</v>
      </c>
      <c r="C22" s="67" t="s">
        <v>5</v>
      </c>
      <c r="D22" s="66" t="s">
        <v>105</v>
      </c>
      <c r="E22" s="66" t="s">
        <v>14</v>
      </c>
      <c r="F22" s="66" t="s">
        <v>13</v>
      </c>
      <c r="G22" s="66" t="s">
        <v>14</v>
      </c>
      <c r="H22" s="66" t="s">
        <v>15</v>
      </c>
      <c r="I22" s="66" t="s">
        <v>13</v>
      </c>
      <c r="J22" s="68" t="s">
        <v>135</v>
      </c>
      <c r="K22" s="69">
        <f>K23</f>
        <v>0</v>
      </c>
      <c r="L22" s="69">
        <f>L23</f>
        <v>0</v>
      </c>
      <c r="M22" s="69">
        <f>M23</f>
        <v>395.5</v>
      </c>
      <c r="N22" s="72">
        <v>0</v>
      </c>
    </row>
    <row r="23" spans="1:14" ht="18" customHeight="1">
      <c r="A23" s="71">
        <f t="shared" si="2"/>
        <v>13</v>
      </c>
      <c r="B23" s="2" t="s">
        <v>16</v>
      </c>
      <c r="C23" s="1" t="s">
        <v>5</v>
      </c>
      <c r="D23" s="2" t="s">
        <v>105</v>
      </c>
      <c r="E23" s="2" t="s">
        <v>22</v>
      </c>
      <c r="F23" s="2" t="s">
        <v>19</v>
      </c>
      <c r="G23" s="2" t="s">
        <v>17</v>
      </c>
      <c r="H23" s="2" t="s">
        <v>15</v>
      </c>
      <c r="I23" s="2" t="s">
        <v>18</v>
      </c>
      <c r="J23" s="26" t="s">
        <v>136</v>
      </c>
      <c r="K23" s="13">
        <v>0</v>
      </c>
      <c r="L23" s="13">
        <v>0</v>
      </c>
      <c r="M23" s="13">
        <v>395.5</v>
      </c>
      <c r="N23" s="73">
        <v>0</v>
      </c>
    </row>
    <row r="24" spans="1:14" ht="14.25">
      <c r="A24" s="71">
        <f t="shared" si="2"/>
        <v>14</v>
      </c>
      <c r="B24" s="2" t="s">
        <v>16</v>
      </c>
      <c r="C24" s="1" t="s">
        <v>5</v>
      </c>
      <c r="D24" s="2" t="s">
        <v>24</v>
      </c>
      <c r="E24" s="2" t="s">
        <v>14</v>
      </c>
      <c r="F24" s="2" t="s">
        <v>13</v>
      </c>
      <c r="G24" s="2" t="s">
        <v>23</v>
      </c>
      <c r="H24" s="2" t="s">
        <v>15</v>
      </c>
      <c r="I24" s="2" t="s">
        <v>13</v>
      </c>
      <c r="J24" s="8" t="s">
        <v>63</v>
      </c>
      <c r="K24" s="14">
        <f>K25+K27</f>
        <v>917700</v>
      </c>
      <c r="L24" s="14">
        <f>L25+L27</f>
        <v>917700</v>
      </c>
      <c r="M24" s="14">
        <f t="shared" ref="M24" si="7">M25+M27</f>
        <v>903338.03</v>
      </c>
      <c r="N24" s="72">
        <f t="shared" si="3"/>
        <v>98.435003813882531</v>
      </c>
    </row>
    <row r="25" spans="1:14" ht="13.5">
      <c r="A25" s="71">
        <f t="shared" si="2"/>
        <v>15</v>
      </c>
      <c r="B25" s="2" t="s">
        <v>16</v>
      </c>
      <c r="C25" s="1" t="s">
        <v>5</v>
      </c>
      <c r="D25" s="2" t="s">
        <v>24</v>
      </c>
      <c r="E25" s="2" t="s">
        <v>17</v>
      </c>
      <c r="F25" s="2" t="s">
        <v>13</v>
      </c>
      <c r="G25" s="2" t="s">
        <v>14</v>
      </c>
      <c r="H25" s="2" t="s">
        <v>15</v>
      </c>
      <c r="I25" s="2" t="s">
        <v>18</v>
      </c>
      <c r="J25" s="8" t="s">
        <v>62</v>
      </c>
      <c r="K25" s="5">
        <f t="shared" ref="K25:M25" si="8">K26</f>
        <v>380700</v>
      </c>
      <c r="L25" s="5">
        <f t="shared" si="8"/>
        <v>380700</v>
      </c>
      <c r="M25" s="5">
        <f t="shared" si="8"/>
        <v>391081.19</v>
      </c>
      <c r="N25" s="76">
        <f t="shared" si="3"/>
        <v>102.72686892566325</v>
      </c>
    </row>
    <row r="26" spans="1:14" ht="54.75" customHeight="1">
      <c r="A26" s="71">
        <f t="shared" si="2"/>
        <v>16</v>
      </c>
      <c r="B26" s="3" t="s">
        <v>16</v>
      </c>
      <c r="C26" s="1" t="s">
        <v>5</v>
      </c>
      <c r="D26" s="3" t="s">
        <v>24</v>
      </c>
      <c r="E26" s="3" t="s">
        <v>17</v>
      </c>
      <c r="F26" s="3" t="s">
        <v>34</v>
      </c>
      <c r="G26" s="3" t="s">
        <v>23</v>
      </c>
      <c r="H26" s="3" t="s">
        <v>15</v>
      </c>
      <c r="I26" s="3" t="s">
        <v>18</v>
      </c>
      <c r="J26" s="28" t="s">
        <v>70</v>
      </c>
      <c r="K26" s="4">
        <v>380700</v>
      </c>
      <c r="L26" s="4">
        <v>380700</v>
      </c>
      <c r="M26" s="4">
        <v>391081.19</v>
      </c>
      <c r="N26" s="73">
        <f t="shared" si="3"/>
        <v>102.72686892566325</v>
      </c>
    </row>
    <row r="27" spans="1:14" ht="15">
      <c r="A27" s="71">
        <f t="shared" si="2"/>
        <v>17</v>
      </c>
      <c r="B27" s="3" t="s">
        <v>16</v>
      </c>
      <c r="C27" s="1" t="s">
        <v>5</v>
      </c>
      <c r="D27" s="3" t="s">
        <v>24</v>
      </c>
      <c r="E27" s="3" t="s">
        <v>24</v>
      </c>
      <c r="F27" s="3" t="s">
        <v>13</v>
      </c>
      <c r="G27" s="3" t="s">
        <v>14</v>
      </c>
      <c r="H27" s="3" t="s">
        <v>15</v>
      </c>
      <c r="I27" s="3" t="s">
        <v>18</v>
      </c>
      <c r="J27" s="8" t="s">
        <v>64</v>
      </c>
      <c r="K27" s="5">
        <f>K28+K30</f>
        <v>537000</v>
      </c>
      <c r="L27" s="5">
        <f>L28+L30</f>
        <v>537000</v>
      </c>
      <c r="M27" s="5">
        <f t="shared" ref="M27" si="9">M28+M30</f>
        <v>512256.84</v>
      </c>
      <c r="N27" s="72">
        <f t="shared" si="3"/>
        <v>95.392335195530734</v>
      </c>
    </row>
    <row r="28" spans="1:14" ht="15">
      <c r="A28" s="71">
        <f t="shared" si="2"/>
        <v>18</v>
      </c>
      <c r="B28" s="3" t="s">
        <v>16</v>
      </c>
      <c r="C28" s="1" t="s">
        <v>5</v>
      </c>
      <c r="D28" s="3" t="s">
        <v>24</v>
      </c>
      <c r="E28" s="3" t="s">
        <v>24</v>
      </c>
      <c r="F28" s="3" t="s">
        <v>34</v>
      </c>
      <c r="G28" s="3" t="s">
        <v>14</v>
      </c>
      <c r="H28" s="3" t="s">
        <v>15</v>
      </c>
      <c r="I28" s="3" t="s">
        <v>18</v>
      </c>
      <c r="J28" s="8" t="s">
        <v>66</v>
      </c>
      <c r="K28" s="5">
        <f t="shared" ref="K28:M28" si="10">SUM(K29)</f>
        <v>350000</v>
      </c>
      <c r="L28" s="5">
        <f t="shared" si="10"/>
        <v>350000</v>
      </c>
      <c r="M28" s="5">
        <f t="shared" si="10"/>
        <v>385355.9</v>
      </c>
      <c r="N28" s="72">
        <f t="shared" si="3"/>
        <v>110.10168571428571</v>
      </c>
    </row>
    <row r="29" spans="1:14" ht="40.5" customHeight="1">
      <c r="A29" s="71">
        <f t="shared" si="2"/>
        <v>19</v>
      </c>
      <c r="B29" s="3" t="s">
        <v>16</v>
      </c>
      <c r="C29" s="1" t="s">
        <v>5</v>
      </c>
      <c r="D29" s="3" t="s">
        <v>24</v>
      </c>
      <c r="E29" s="3" t="s">
        <v>24</v>
      </c>
      <c r="F29" s="3" t="s">
        <v>65</v>
      </c>
      <c r="G29" s="3" t="s">
        <v>23</v>
      </c>
      <c r="H29" s="3" t="s">
        <v>15</v>
      </c>
      <c r="I29" s="3" t="s">
        <v>18</v>
      </c>
      <c r="J29" s="29" t="s">
        <v>71</v>
      </c>
      <c r="K29" s="10">
        <v>350000</v>
      </c>
      <c r="L29" s="10">
        <v>350000</v>
      </c>
      <c r="M29" s="13">
        <v>385355.9</v>
      </c>
      <c r="N29" s="73">
        <f t="shared" si="3"/>
        <v>110.10168571428571</v>
      </c>
    </row>
    <row r="30" spans="1:14" ht="13.5">
      <c r="A30" s="71">
        <f t="shared" si="2"/>
        <v>20</v>
      </c>
      <c r="B30" s="3" t="s">
        <v>16</v>
      </c>
      <c r="C30" s="1" t="s">
        <v>5</v>
      </c>
      <c r="D30" s="3" t="s">
        <v>24</v>
      </c>
      <c r="E30" s="3" t="s">
        <v>24</v>
      </c>
      <c r="F30" s="3" t="s">
        <v>33</v>
      </c>
      <c r="G30" s="3" t="s">
        <v>14</v>
      </c>
      <c r="H30" s="3" t="s">
        <v>15</v>
      </c>
      <c r="I30" s="3" t="s">
        <v>18</v>
      </c>
      <c r="J30" s="8" t="s">
        <v>67</v>
      </c>
      <c r="K30" s="5">
        <f t="shared" ref="K30:M30" si="11">K31</f>
        <v>187000</v>
      </c>
      <c r="L30" s="5">
        <f t="shared" si="11"/>
        <v>187000</v>
      </c>
      <c r="M30" s="5">
        <f t="shared" si="11"/>
        <v>126900.94</v>
      </c>
      <c r="N30" s="76">
        <f t="shared" si="3"/>
        <v>67.861465240641721</v>
      </c>
    </row>
    <row r="31" spans="1:14" ht="39" customHeight="1">
      <c r="A31" s="71">
        <f t="shared" si="2"/>
        <v>21</v>
      </c>
      <c r="B31" s="3" t="s">
        <v>16</v>
      </c>
      <c r="C31" s="1" t="s">
        <v>5</v>
      </c>
      <c r="D31" s="3" t="s">
        <v>24</v>
      </c>
      <c r="E31" s="3" t="s">
        <v>24</v>
      </c>
      <c r="F31" s="3" t="s">
        <v>68</v>
      </c>
      <c r="G31" s="3" t="s">
        <v>23</v>
      </c>
      <c r="H31" s="3" t="s">
        <v>15</v>
      </c>
      <c r="I31" s="3" t="s">
        <v>18</v>
      </c>
      <c r="J31" s="30" t="s">
        <v>72</v>
      </c>
      <c r="K31" s="10">
        <v>187000</v>
      </c>
      <c r="L31" s="10">
        <v>187000</v>
      </c>
      <c r="M31" s="13">
        <v>126900.94</v>
      </c>
      <c r="N31" s="73">
        <f t="shared" si="3"/>
        <v>67.861465240641721</v>
      </c>
    </row>
    <row r="32" spans="1:14" ht="15">
      <c r="A32" s="71">
        <f t="shared" si="2"/>
        <v>22</v>
      </c>
      <c r="B32" s="3" t="s">
        <v>78</v>
      </c>
      <c r="C32" s="1" t="s">
        <v>5</v>
      </c>
      <c r="D32" s="3" t="s">
        <v>58</v>
      </c>
      <c r="E32" s="3" t="s">
        <v>22</v>
      </c>
      <c r="F32" s="3" t="s">
        <v>13</v>
      </c>
      <c r="G32" s="3" t="s">
        <v>14</v>
      </c>
      <c r="H32" s="3" t="s">
        <v>15</v>
      </c>
      <c r="I32" s="3" t="s">
        <v>18</v>
      </c>
      <c r="J32" s="31" t="s">
        <v>57</v>
      </c>
      <c r="K32" s="14">
        <f>K33</f>
        <v>3000</v>
      </c>
      <c r="L32" s="14">
        <f>L33</f>
        <v>3000</v>
      </c>
      <c r="M32" s="14">
        <f t="shared" ref="M32" si="12">M33</f>
        <v>5890</v>
      </c>
      <c r="N32" s="72">
        <f t="shared" si="3"/>
        <v>196.33333333333334</v>
      </c>
    </row>
    <row r="33" spans="1:20" ht="92.25" customHeight="1">
      <c r="A33" s="71">
        <f t="shared" si="2"/>
        <v>23</v>
      </c>
      <c r="B33" s="3" t="s">
        <v>78</v>
      </c>
      <c r="C33" s="1" t="s">
        <v>5</v>
      </c>
      <c r="D33" s="3" t="s">
        <v>58</v>
      </c>
      <c r="E33" s="3" t="s">
        <v>25</v>
      </c>
      <c r="F33" s="3" t="s">
        <v>21</v>
      </c>
      <c r="G33" s="3" t="s">
        <v>17</v>
      </c>
      <c r="H33" s="3" t="s">
        <v>77</v>
      </c>
      <c r="I33" s="3" t="s">
        <v>18</v>
      </c>
      <c r="J33" s="8" t="s">
        <v>61</v>
      </c>
      <c r="K33" s="4">
        <v>3000</v>
      </c>
      <c r="L33" s="4">
        <v>3000</v>
      </c>
      <c r="M33" s="4">
        <v>5890</v>
      </c>
      <c r="N33" s="73">
        <f t="shared" si="3"/>
        <v>196.33333333333334</v>
      </c>
      <c r="O33" s="32"/>
    </row>
    <row r="34" spans="1:20" ht="51" customHeight="1">
      <c r="A34" s="71">
        <f t="shared" si="2"/>
        <v>24</v>
      </c>
      <c r="B34" s="3" t="s">
        <v>78</v>
      </c>
      <c r="C34" s="1" t="s">
        <v>5</v>
      </c>
      <c r="D34" s="3" t="s">
        <v>85</v>
      </c>
      <c r="E34" s="3" t="s">
        <v>14</v>
      </c>
      <c r="F34" s="3" t="s">
        <v>13</v>
      </c>
      <c r="G34" s="3" t="s">
        <v>14</v>
      </c>
      <c r="H34" s="3" t="s">
        <v>15</v>
      </c>
      <c r="I34" s="3" t="s">
        <v>13</v>
      </c>
      <c r="J34" s="70" t="s">
        <v>138</v>
      </c>
      <c r="K34" s="14">
        <f>K35</f>
        <v>235200</v>
      </c>
      <c r="L34" s="14">
        <f>L35</f>
        <v>235200</v>
      </c>
      <c r="M34" s="14">
        <f>M35</f>
        <v>354000</v>
      </c>
      <c r="N34" s="72">
        <f t="shared" si="3"/>
        <v>150.51020408163265</v>
      </c>
      <c r="O34" s="32"/>
    </row>
    <row r="35" spans="1:20" ht="92.25" customHeight="1">
      <c r="A35" s="71">
        <f t="shared" si="2"/>
        <v>25</v>
      </c>
      <c r="B35" s="3" t="s">
        <v>78</v>
      </c>
      <c r="C35" s="1" t="s">
        <v>5</v>
      </c>
      <c r="D35" s="3" t="s">
        <v>85</v>
      </c>
      <c r="E35" s="3" t="s">
        <v>87</v>
      </c>
      <c r="F35" s="3" t="s">
        <v>88</v>
      </c>
      <c r="G35" s="3" t="s">
        <v>23</v>
      </c>
      <c r="H35" s="3" t="s">
        <v>15</v>
      </c>
      <c r="I35" s="3" t="s">
        <v>86</v>
      </c>
      <c r="J35" s="33" t="s">
        <v>97</v>
      </c>
      <c r="K35" s="4">
        <v>235200</v>
      </c>
      <c r="L35" s="4">
        <v>235200</v>
      </c>
      <c r="M35" s="4">
        <v>354000</v>
      </c>
      <c r="N35" s="73">
        <f t="shared" si="3"/>
        <v>150.51020408163265</v>
      </c>
    </row>
    <row r="36" spans="1:20" ht="27" customHeight="1">
      <c r="A36" s="71">
        <f t="shared" si="2"/>
        <v>26</v>
      </c>
      <c r="B36" s="3" t="s">
        <v>78</v>
      </c>
      <c r="C36" s="1" t="s">
        <v>5</v>
      </c>
      <c r="D36" s="3" t="s">
        <v>94</v>
      </c>
      <c r="E36" s="3" t="s">
        <v>14</v>
      </c>
      <c r="F36" s="3" t="s">
        <v>13</v>
      </c>
      <c r="G36" s="3" t="s">
        <v>14</v>
      </c>
      <c r="H36" s="3" t="s">
        <v>15</v>
      </c>
      <c r="I36" s="3" t="s">
        <v>13</v>
      </c>
      <c r="J36" s="33" t="s">
        <v>137</v>
      </c>
      <c r="K36" s="14">
        <f>K37</f>
        <v>0</v>
      </c>
      <c r="L36" s="14">
        <f>L37</f>
        <v>0</v>
      </c>
      <c r="M36" s="14">
        <f>M37</f>
        <v>19353.599999999999</v>
      </c>
      <c r="N36" s="72">
        <v>0</v>
      </c>
      <c r="T36" s="77"/>
    </row>
    <row r="37" spans="1:20" ht="106.5" customHeight="1">
      <c r="A37" s="71">
        <f t="shared" si="2"/>
        <v>27</v>
      </c>
      <c r="B37" s="3" t="s">
        <v>78</v>
      </c>
      <c r="C37" s="1" t="s">
        <v>5</v>
      </c>
      <c r="D37" s="3" t="s">
        <v>94</v>
      </c>
      <c r="E37" s="3" t="s">
        <v>20</v>
      </c>
      <c r="F37" s="3" t="s">
        <v>140</v>
      </c>
      <c r="G37" s="3" t="s">
        <v>23</v>
      </c>
      <c r="H37" s="3" t="s">
        <v>15</v>
      </c>
      <c r="I37" s="3" t="s">
        <v>141</v>
      </c>
      <c r="J37" s="33" t="s">
        <v>139</v>
      </c>
      <c r="K37" s="4">
        <v>0</v>
      </c>
      <c r="L37" s="4">
        <v>0</v>
      </c>
      <c r="M37" s="4">
        <v>19353.599999999999</v>
      </c>
      <c r="N37" s="73">
        <v>0</v>
      </c>
    </row>
    <row r="38" spans="1:20" ht="25.5" customHeight="1">
      <c r="A38" s="71">
        <f t="shared" si="2"/>
        <v>28</v>
      </c>
      <c r="B38" s="3" t="s">
        <v>13</v>
      </c>
      <c r="C38" s="1" t="s">
        <v>5</v>
      </c>
      <c r="D38" s="3" t="s">
        <v>95</v>
      </c>
      <c r="E38" s="3" t="s">
        <v>14</v>
      </c>
      <c r="F38" s="3" t="s">
        <v>13</v>
      </c>
      <c r="G38" s="3" t="s">
        <v>14</v>
      </c>
      <c r="H38" s="3" t="s">
        <v>15</v>
      </c>
      <c r="I38" s="3" t="s">
        <v>13</v>
      </c>
      <c r="J38" s="33" t="s">
        <v>142</v>
      </c>
      <c r="K38" s="14">
        <f>K39+K40</f>
        <v>0</v>
      </c>
      <c r="L38" s="14">
        <f t="shared" ref="L38:M38" si="13">L39+L40</f>
        <v>0</v>
      </c>
      <c r="M38" s="14">
        <f t="shared" si="13"/>
        <v>14283.74</v>
      </c>
      <c r="N38" s="72">
        <v>0</v>
      </c>
    </row>
    <row r="39" spans="1:20" ht="78.75" customHeight="1">
      <c r="A39" s="71">
        <f t="shared" si="2"/>
        <v>29</v>
      </c>
      <c r="B39" s="3" t="s">
        <v>145</v>
      </c>
      <c r="C39" s="1" t="s">
        <v>5</v>
      </c>
      <c r="D39" s="3" t="s">
        <v>95</v>
      </c>
      <c r="E39" s="3" t="s">
        <v>102</v>
      </c>
      <c r="F39" s="3" t="s">
        <v>140</v>
      </c>
      <c r="G39" s="3" t="s">
        <v>23</v>
      </c>
      <c r="H39" s="3" t="s">
        <v>15</v>
      </c>
      <c r="I39" s="3" t="s">
        <v>146</v>
      </c>
      <c r="J39" s="33" t="s">
        <v>143</v>
      </c>
      <c r="K39" s="4">
        <v>0</v>
      </c>
      <c r="L39" s="4">
        <v>0</v>
      </c>
      <c r="M39" s="4">
        <v>10000</v>
      </c>
      <c r="N39" s="73">
        <v>0</v>
      </c>
    </row>
    <row r="40" spans="1:20" ht="39.75" customHeight="1">
      <c r="A40" s="71">
        <f t="shared" si="2"/>
        <v>30</v>
      </c>
      <c r="B40" s="3" t="s">
        <v>78</v>
      </c>
      <c r="C40" s="1" t="s">
        <v>5</v>
      </c>
      <c r="D40" s="3" t="s">
        <v>95</v>
      </c>
      <c r="E40" s="3" t="s">
        <v>147</v>
      </c>
      <c r="F40" s="3" t="s">
        <v>140</v>
      </c>
      <c r="G40" s="3" t="s">
        <v>23</v>
      </c>
      <c r="H40" s="3" t="s">
        <v>15</v>
      </c>
      <c r="I40" s="3" t="s">
        <v>146</v>
      </c>
      <c r="J40" s="33" t="s">
        <v>144</v>
      </c>
      <c r="K40" s="4">
        <v>0</v>
      </c>
      <c r="L40" s="4">
        <v>0</v>
      </c>
      <c r="M40" s="4">
        <v>4283.74</v>
      </c>
      <c r="N40" s="73">
        <v>0</v>
      </c>
    </row>
    <row r="41" spans="1:20" ht="15.75">
      <c r="A41" s="71">
        <f t="shared" si="2"/>
        <v>31</v>
      </c>
      <c r="B41" s="3" t="s">
        <v>78</v>
      </c>
      <c r="C41" s="1" t="s">
        <v>6</v>
      </c>
      <c r="D41" s="3" t="s">
        <v>14</v>
      </c>
      <c r="E41" s="3" t="s">
        <v>14</v>
      </c>
      <c r="F41" s="3" t="s">
        <v>13</v>
      </c>
      <c r="G41" s="3" t="s">
        <v>14</v>
      </c>
      <c r="H41" s="3" t="s">
        <v>15</v>
      </c>
      <c r="I41" s="3" t="s">
        <v>13</v>
      </c>
      <c r="J41" s="25" t="s">
        <v>54</v>
      </c>
      <c r="K41" s="7">
        <f>K42+K45+K48+K64</f>
        <v>7613958</v>
      </c>
      <c r="L41" s="7">
        <f>L42+L45+L48+L64</f>
        <v>12686032.9</v>
      </c>
      <c r="M41" s="7">
        <f>M42+M45+M48+M64</f>
        <v>12627612.799999999</v>
      </c>
      <c r="N41" s="78">
        <f t="shared" si="3"/>
        <v>99.539492759789383</v>
      </c>
    </row>
    <row r="42" spans="1:20" ht="25.5">
      <c r="A42" s="71">
        <f t="shared" si="2"/>
        <v>32</v>
      </c>
      <c r="B42" s="34" t="s">
        <v>78</v>
      </c>
      <c r="C42" s="35" t="s">
        <v>6</v>
      </c>
      <c r="D42" s="34" t="s">
        <v>20</v>
      </c>
      <c r="E42" s="34" t="s">
        <v>59</v>
      </c>
      <c r="F42" s="34" t="s">
        <v>13</v>
      </c>
      <c r="G42" s="34" t="s">
        <v>14</v>
      </c>
      <c r="H42" s="34" t="s">
        <v>15</v>
      </c>
      <c r="I42" s="34" t="s">
        <v>96</v>
      </c>
      <c r="J42" s="36" t="s">
        <v>55</v>
      </c>
      <c r="K42" s="5">
        <f>K43+K44</f>
        <v>4393400</v>
      </c>
      <c r="L42" s="5">
        <f>L43+L44</f>
        <v>4393400</v>
      </c>
      <c r="M42" s="5">
        <f t="shared" ref="M42" si="14">M43+M44</f>
        <v>4393400</v>
      </c>
      <c r="N42" s="76">
        <f t="shared" si="3"/>
        <v>100</v>
      </c>
    </row>
    <row r="43" spans="1:20" ht="38.25">
      <c r="A43" s="71">
        <f t="shared" si="2"/>
        <v>33</v>
      </c>
      <c r="B43" s="3" t="s">
        <v>78</v>
      </c>
      <c r="C43" s="1" t="s">
        <v>6</v>
      </c>
      <c r="D43" s="3" t="s">
        <v>20</v>
      </c>
      <c r="E43" s="3" t="s">
        <v>59</v>
      </c>
      <c r="F43" s="3" t="s">
        <v>27</v>
      </c>
      <c r="G43" s="3" t="s">
        <v>23</v>
      </c>
      <c r="H43" s="3" t="s">
        <v>35</v>
      </c>
      <c r="I43" s="3" t="s">
        <v>96</v>
      </c>
      <c r="J43" s="37" t="s">
        <v>83</v>
      </c>
      <c r="K43" s="4">
        <v>4208700</v>
      </c>
      <c r="L43" s="4">
        <v>4208700</v>
      </c>
      <c r="M43" s="4">
        <v>4208700</v>
      </c>
      <c r="N43" s="73">
        <f t="shared" si="3"/>
        <v>100</v>
      </c>
    </row>
    <row r="44" spans="1:20" ht="38.25">
      <c r="A44" s="71">
        <f t="shared" si="2"/>
        <v>34</v>
      </c>
      <c r="B44" s="38" t="s">
        <v>78</v>
      </c>
      <c r="C44" s="39" t="s">
        <v>6</v>
      </c>
      <c r="D44" s="38" t="s">
        <v>20</v>
      </c>
      <c r="E44" s="38" t="s">
        <v>59</v>
      </c>
      <c r="F44" s="38" t="s">
        <v>27</v>
      </c>
      <c r="G44" s="38" t="s">
        <v>23</v>
      </c>
      <c r="H44" s="38" t="s">
        <v>82</v>
      </c>
      <c r="I44" s="38" t="s">
        <v>96</v>
      </c>
      <c r="J44" s="37" t="s">
        <v>84</v>
      </c>
      <c r="K44" s="4">
        <v>184700</v>
      </c>
      <c r="L44" s="4">
        <v>184700</v>
      </c>
      <c r="M44" s="4">
        <v>184700</v>
      </c>
      <c r="N44" s="73">
        <f t="shared" si="3"/>
        <v>100</v>
      </c>
    </row>
    <row r="45" spans="1:20" ht="25.5">
      <c r="A45" s="71">
        <f t="shared" si="2"/>
        <v>35</v>
      </c>
      <c r="B45" s="40" t="s">
        <v>78</v>
      </c>
      <c r="C45" s="41" t="s">
        <v>6</v>
      </c>
      <c r="D45" s="40" t="s">
        <v>20</v>
      </c>
      <c r="E45" s="40" t="s">
        <v>80</v>
      </c>
      <c r="F45" s="40" t="s">
        <v>13</v>
      </c>
      <c r="G45" s="40" t="s">
        <v>23</v>
      </c>
      <c r="H45" s="40" t="s">
        <v>15</v>
      </c>
      <c r="I45" s="40" t="s">
        <v>96</v>
      </c>
      <c r="J45" s="42" t="s">
        <v>69</v>
      </c>
      <c r="K45" s="15">
        <f>K47+K46</f>
        <v>308850</v>
      </c>
      <c r="L45" s="15">
        <f>L47+L46</f>
        <v>343740</v>
      </c>
      <c r="M45" s="15">
        <f t="shared" ref="M45" si="15">M47+M46</f>
        <v>343740</v>
      </c>
      <c r="N45" s="72">
        <f t="shared" si="3"/>
        <v>100</v>
      </c>
    </row>
    <row r="46" spans="1:20" ht="54.75" customHeight="1">
      <c r="A46" s="71">
        <f t="shared" si="2"/>
        <v>36</v>
      </c>
      <c r="B46" s="3" t="s">
        <v>78</v>
      </c>
      <c r="C46" s="1" t="s">
        <v>6</v>
      </c>
      <c r="D46" s="3" t="s">
        <v>20</v>
      </c>
      <c r="E46" s="3" t="s">
        <v>80</v>
      </c>
      <c r="F46" s="3" t="s">
        <v>79</v>
      </c>
      <c r="G46" s="3" t="s">
        <v>23</v>
      </c>
      <c r="H46" s="3" t="s">
        <v>36</v>
      </c>
      <c r="I46" s="3" t="s">
        <v>96</v>
      </c>
      <c r="J46" s="43" t="s">
        <v>98</v>
      </c>
      <c r="K46" s="4">
        <v>11100</v>
      </c>
      <c r="L46" s="4">
        <v>11190</v>
      </c>
      <c r="M46" s="4">
        <v>11190</v>
      </c>
      <c r="N46" s="73">
        <f t="shared" si="3"/>
        <v>100</v>
      </c>
      <c r="O46" s="32"/>
    </row>
    <row r="47" spans="1:20" ht="51">
      <c r="A47" s="71">
        <f t="shared" si="2"/>
        <v>37</v>
      </c>
      <c r="B47" s="44" t="s">
        <v>78</v>
      </c>
      <c r="C47" s="45">
        <v>2</v>
      </c>
      <c r="D47" s="44" t="s">
        <v>20</v>
      </c>
      <c r="E47" s="44" t="s">
        <v>49</v>
      </c>
      <c r="F47" s="44" t="s">
        <v>60</v>
      </c>
      <c r="G47" s="44" t="s">
        <v>23</v>
      </c>
      <c r="H47" s="44" t="s">
        <v>15</v>
      </c>
      <c r="I47" s="44" t="s">
        <v>96</v>
      </c>
      <c r="J47" s="27" t="s">
        <v>74</v>
      </c>
      <c r="K47" s="16">
        <v>297750</v>
      </c>
      <c r="L47" s="16">
        <f>297750+34800</f>
        <v>332550</v>
      </c>
      <c r="M47" s="16">
        <v>332550</v>
      </c>
      <c r="N47" s="73">
        <f t="shared" si="3"/>
        <v>100</v>
      </c>
    </row>
    <row r="48" spans="1:20" ht="13.5">
      <c r="A48" s="71">
        <f t="shared" si="2"/>
        <v>38</v>
      </c>
      <c r="B48" s="46" t="s">
        <v>78</v>
      </c>
      <c r="C48" s="47" t="s">
        <v>6</v>
      </c>
      <c r="D48" s="34" t="s">
        <v>20</v>
      </c>
      <c r="E48" s="34" t="s">
        <v>111</v>
      </c>
      <c r="F48" s="34" t="s">
        <v>13</v>
      </c>
      <c r="G48" s="34" t="s">
        <v>14</v>
      </c>
      <c r="H48" s="34" t="s">
        <v>15</v>
      </c>
      <c r="I48" s="34" t="s">
        <v>96</v>
      </c>
      <c r="J48" s="48" t="s">
        <v>26</v>
      </c>
      <c r="K48" s="5">
        <f>K49</f>
        <v>2911708</v>
      </c>
      <c r="L48" s="5">
        <f>L49</f>
        <v>7915967</v>
      </c>
      <c r="M48" s="5">
        <f t="shared" ref="M48" si="16">M49</f>
        <v>7857546.8999999994</v>
      </c>
      <c r="N48" s="76">
        <f t="shared" si="3"/>
        <v>99.261996670779439</v>
      </c>
    </row>
    <row r="49" spans="1:14" ht="25.5">
      <c r="A49" s="71">
        <f t="shared" si="2"/>
        <v>39</v>
      </c>
      <c r="B49" s="3" t="s">
        <v>78</v>
      </c>
      <c r="C49" s="1" t="s">
        <v>6</v>
      </c>
      <c r="D49" s="49" t="s">
        <v>20</v>
      </c>
      <c r="E49" s="49" t="s">
        <v>73</v>
      </c>
      <c r="F49" s="49" t="s">
        <v>28</v>
      </c>
      <c r="G49" s="49" t="s">
        <v>14</v>
      </c>
      <c r="H49" s="49" t="s">
        <v>15</v>
      </c>
      <c r="I49" s="49" t="s">
        <v>96</v>
      </c>
      <c r="J49" s="25" t="s">
        <v>116</v>
      </c>
      <c r="K49" s="5">
        <f>K50+K51+K52+K53+K54+K55+K56+K57+K58+K59+K60+K61+K62</f>
        <v>2911708</v>
      </c>
      <c r="L49" s="5">
        <f>L50+L51+L52+L53+L54+L55+L56+L57+L58+L59+L60+L61+L62</f>
        <v>7915967</v>
      </c>
      <c r="M49" s="5">
        <f t="shared" ref="M49" si="17">M50+M51+M52+M53+M54+M55+M56+M57+M58+M59+M60+M61+M62</f>
        <v>7857546.8999999994</v>
      </c>
      <c r="N49" s="76">
        <f t="shared" si="3"/>
        <v>99.261996670779439</v>
      </c>
    </row>
    <row r="50" spans="1:14" ht="103.5" customHeight="1">
      <c r="A50" s="71">
        <f t="shared" si="2"/>
        <v>40</v>
      </c>
      <c r="B50" s="3" t="s">
        <v>78</v>
      </c>
      <c r="C50" s="1" t="s">
        <v>6</v>
      </c>
      <c r="D50" s="49" t="s">
        <v>20</v>
      </c>
      <c r="E50" s="49" t="s">
        <v>73</v>
      </c>
      <c r="F50" s="49" t="s">
        <v>28</v>
      </c>
      <c r="G50" s="49" t="s">
        <v>14</v>
      </c>
      <c r="H50" s="49" t="s">
        <v>117</v>
      </c>
      <c r="I50" s="49" t="s">
        <v>96</v>
      </c>
      <c r="J50" s="25" t="s">
        <v>119</v>
      </c>
      <c r="K50" s="4">
        <v>0</v>
      </c>
      <c r="L50" s="4">
        <v>110000</v>
      </c>
      <c r="M50" s="4">
        <v>110000</v>
      </c>
      <c r="N50" s="73">
        <f t="shared" si="3"/>
        <v>100</v>
      </c>
    </row>
    <row r="51" spans="1:14" ht="203.25" customHeight="1">
      <c r="A51" s="71">
        <f t="shared" si="2"/>
        <v>41</v>
      </c>
      <c r="B51" s="3" t="s">
        <v>78</v>
      </c>
      <c r="C51" s="1" t="s">
        <v>6</v>
      </c>
      <c r="D51" s="3" t="s">
        <v>20</v>
      </c>
      <c r="E51" s="3" t="s">
        <v>73</v>
      </c>
      <c r="F51" s="3" t="s">
        <v>28</v>
      </c>
      <c r="G51" s="3" t="s">
        <v>14</v>
      </c>
      <c r="H51" s="3" t="s">
        <v>118</v>
      </c>
      <c r="I51" s="3" t="s">
        <v>96</v>
      </c>
      <c r="J51" s="25" t="s">
        <v>120</v>
      </c>
      <c r="K51" s="4">
        <v>0</v>
      </c>
      <c r="L51" s="4">
        <v>30770</v>
      </c>
      <c r="M51" s="4">
        <v>30770</v>
      </c>
      <c r="N51" s="73">
        <f t="shared" si="3"/>
        <v>100</v>
      </c>
    </row>
    <row r="52" spans="1:14" ht="53.25" customHeight="1">
      <c r="A52" s="71">
        <f t="shared" si="2"/>
        <v>42</v>
      </c>
      <c r="B52" s="3" t="s">
        <v>78</v>
      </c>
      <c r="C52" s="1" t="s">
        <v>6</v>
      </c>
      <c r="D52" s="3" t="s">
        <v>20</v>
      </c>
      <c r="E52" s="3" t="s">
        <v>73</v>
      </c>
      <c r="F52" s="3" t="s">
        <v>28</v>
      </c>
      <c r="G52" s="3" t="s">
        <v>14</v>
      </c>
      <c r="H52" s="3" t="s">
        <v>108</v>
      </c>
      <c r="I52" s="3" t="s">
        <v>96</v>
      </c>
      <c r="J52" s="25" t="s">
        <v>109</v>
      </c>
      <c r="K52" s="4">
        <v>0</v>
      </c>
      <c r="L52" s="4">
        <v>651629.05000000005</v>
      </c>
      <c r="M52" s="4">
        <v>651629.05000000005</v>
      </c>
      <c r="N52" s="73">
        <f t="shared" si="3"/>
        <v>100</v>
      </c>
    </row>
    <row r="53" spans="1:14" ht="52.5" customHeight="1">
      <c r="A53" s="71">
        <f t="shared" si="2"/>
        <v>43</v>
      </c>
      <c r="B53" s="3" t="s">
        <v>78</v>
      </c>
      <c r="C53" s="1" t="s">
        <v>6</v>
      </c>
      <c r="D53" s="49" t="s">
        <v>20</v>
      </c>
      <c r="E53" s="49" t="s">
        <v>73</v>
      </c>
      <c r="F53" s="49" t="s">
        <v>28</v>
      </c>
      <c r="G53" s="49" t="s">
        <v>14</v>
      </c>
      <c r="H53" s="49" t="s">
        <v>121</v>
      </c>
      <c r="I53" s="49" t="s">
        <v>96</v>
      </c>
      <c r="J53" s="25" t="s">
        <v>122</v>
      </c>
      <c r="K53" s="4">
        <v>0</v>
      </c>
      <c r="L53" s="4">
        <v>902777</v>
      </c>
      <c r="M53" s="4">
        <v>902777</v>
      </c>
      <c r="N53" s="73">
        <f t="shared" si="3"/>
        <v>100</v>
      </c>
    </row>
    <row r="54" spans="1:14" ht="39" customHeight="1">
      <c r="A54" s="71">
        <f t="shared" si="2"/>
        <v>44</v>
      </c>
      <c r="B54" s="3" t="s">
        <v>78</v>
      </c>
      <c r="C54" s="1" t="s">
        <v>6</v>
      </c>
      <c r="D54" s="49" t="s">
        <v>20</v>
      </c>
      <c r="E54" s="49" t="s">
        <v>73</v>
      </c>
      <c r="F54" s="49" t="s">
        <v>28</v>
      </c>
      <c r="G54" s="49" t="s">
        <v>23</v>
      </c>
      <c r="H54" s="49" t="s">
        <v>99</v>
      </c>
      <c r="I54" s="49" t="s">
        <v>96</v>
      </c>
      <c r="J54" s="25" t="s">
        <v>100</v>
      </c>
      <c r="K54" s="4">
        <v>0</v>
      </c>
      <c r="L54" s="4">
        <v>99061</v>
      </c>
      <c r="M54" s="4">
        <v>99061</v>
      </c>
      <c r="N54" s="73">
        <f t="shared" si="3"/>
        <v>100</v>
      </c>
    </row>
    <row r="55" spans="1:14" ht="66" customHeight="1">
      <c r="A55" s="71">
        <f t="shared" si="2"/>
        <v>45</v>
      </c>
      <c r="B55" s="3" t="s">
        <v>78</v>
      </c>
      <c r="C55" s="1" t="s">
        <v>6</v>
      </c>
      <c r="D55" s="3" t="s">
        <v>20</v>
      </c>
      <c r="E55" s="3" t="s">
        <v>73</v>
      </c>
      <c r="F55" s="3" t="s">
        <v>28</v>
      </c>
      <c r="G55" s="3" t="s">
        <v>23</v>
      </c>
      <c r="H55" s="3" t="s">
        <v>101</v>
      </c>
      <c r="I55" s="3" t="s">
        <v>96</v>
      </c>
      <c r="J55" s="25" t="s">
        <v>123</v>
      </c>
      <c r="K55" s="4">
        <v>0</v>
      </c>
      <c r="L55" s="4">
        <v>153000</v>
      </c>
      <c r="M55" s="4">
        <v>153000</v>
      </c>
      <c r="N55" s="73">
        <f t="shared" si="3"/>
        <v>100</v>
      </c>
    </row>
    <row r="56" spans="1:14" ht="64.5" customHeight="1">
      <c r="A56" s="71">
        <f t="shared" si="2"/>
        <v>46</v>
      </c>
      <c r="B56" s="3" t="s">
        <v>78</v>
      </c>
      <c r="C56" s="1" t="s">
        <v>6</v>
      </c>
      <c r="D56" s="3" t="s">
        <v>20</v>
      </c>
      <c r="E56" s="3" t="s">
        <v>73</v>
      </c>
      <c r="F56" s="3" t="s">
        <v>28</v>
      </c>
      <c r="G56" s="3" t="s">
        <v>23</v>
      </c>
      <c r="H56" s="3" t="s">
        <v>106</v>
      </c>
      <c r="I56" s="3" t="s">
        <v>96</v>
      </c>
      <c r="J56" s="50" t="s">
        <v>107</v>
      </c>
      <c r="K56" s="4">
        <v>0</v>
      </c>
      <c r="L56" s="4">
        <v>819500</v>
      </c>
      <c r="M56" s="4">
        <v>811205</v>
      </c>
      <c r="N56" s="73">
        <f t="shared" si="3"/>
        <v>98.987797437461865</v>
      </c>
    </row>
    <row r="57" spans="1:14" ht="42" customHeight="1">
      <c r="A57" s="71">
        <f t="shared" si="2"/>
        <v>47</v>
      </c>
      <c r="B57" s="3" t="s">
        <v>78</v>
      </c>
      <c r="C57" s="1" t="s">
        <v>6</v>
      </c>
      <c r="D57" s="3" t="s">
        <v>20</v>
      </c>
      <c r="E57" s="3" t="s">
        <v>73</v>
      </c>
      <c r="F57" s="3" t="s">
        <v>28</v>
      </c>
      <c r="G57" s="3" t="s">
        <v>23</v>
      </c>
      <c r="H57" s="3" t="s">
        <v>103</v>
      </c>
      <c r="I57" s="3" t="s">
        <v>96</v>
      </c>
      <c r="J57" s="50" t="s">
        <v>124</v>
      </c>
      <c r="K57" s="4">
        <v>0</v>
      </c>
      <c r="L57" s="4">
        <v>8327</v>
      </c>
      <c r="M57" s="4">
        <v>8327</v>
      </c>
      <c r="N57" s="73">
        <f t="shared" si="3"/>
        <v>100</v>
      </c>
    </row>
    <row r="58" spans="1:14" ht="170.25" customHeight="1">
      <c r="A58" s="71">
        <f t="shared" si="2"/>
        <v>48</v>
      </c>
      <c r="B58" s="3" t="s">
        <v>78</v>
      </c>
      <c r="C58" s="1" t="s">
        <v>6</v>
      </c>
      <c r="D58" s="3" t="s">
        <v>20</v>
      </c>
      <c r="E58" s="3" t="s">
        <v>73</v>
      </c>
      <c r="F58" s="3" t="s">
        <v>28</v>
      </c>
      <c r="G58" s="3" t="s">
        <v>23</v>
      </c>
      <c r="H58" s="3" t="s">
        <v>112</v>
      </c>
      <c r="I58" s="3" t="s">
        <v>96</v>
      </c>
      <c r="J58" s="50" t="s">
        <v>125</v>
      </c>
      <c r="K58" s="4">
        <v>0</v>
      </c>
      <c r="L58" s="4">
        <f>3000000-2002778</f>
        <v>997222</v>
      </c>
      <c r="M58" s="4">
        <v>947096.9</v>
      </c>
      <c r="N58" s="73">
        <f t="shared" si="3"/>
        <v>94.973526456496145</v>
      </c>
    </row>
    <row r="59" spans="1:14" ht="105" customHeight="1">
      <c r="A59" s="71">
        <f t="shared" si="2"/>
        <v>49</v>
      </c>
      <c r="B59" s="3" t="s">
        <v>78</v>
      </c>
      <c r="C59" s="1" t="s">
        <v>6</v>
      </c>
      <c r="D59" s="49" t="s">
        <v>20</v>
      </c>
      <c r="E59" s="49" t="s">
        <v>73</v>
      </c>
      <c r="F59" s="49" t="s">
        <v>28</v>
      </c>
      <c r="G59" s="49" t="s">
        <v>23</v>
      </c>
      <c r="H59" s="49" t="s">
        <v>113</v>
      </c>
      <c r="I59" s="49" t="s">
        <v>96</v>
      </c>
      <c r="J59" s="51" t="s">
        <v>126</v>
      </c>
      <c r="K59" s="4">
        <v>0</v>
      </c>
      <c r="L59" s="4">
        <v>768130</v>
      </c>
      <c r="M59" s="4">
        <v>768130</v>
      </c>
      <c r="N59" s="73">
        <f t="shared" si="3"/>
        <v>100</v>
      </c>
    </row>
    <row r="60" spans="1:14" ht="51.75" customHeight="1">
      <c r="A60" s="71">
        <f t="shared" si="2"/>
        <v>50</v>
      </c>
      <c r="B60" s="3" t="s">
        <v>78</v>
      </c>
      <c r="C60" s="1" t="s">
        <v>6</v>
      </c>
      <c r="D60" s="49" t="s">
        <v>20</v>
      </c>
      <c r="E60" s="49" t="s">
        <v>73</v>
      </c>
      <c r="F60" s="49" t="s">
        <v>28</v>
      </c>
      <c r="G60" s="49" t="s">
        <v>23</v>
      </c>
      <c r="H60" s="49" t="s">
        <v>114</v>
      </c>
      <c r="I60" s="49" t="s">
        <v>96</v>
      </c>
      <c r="J60" s="51" t="s">
        <v>115</v>
      </c>
      <c r="K60" s="4">
        <v>0</v>
      </c>
      <c r="L60" s="4">
        <v>250000</v>
      </c>
      <c r="M60" s="4">
        <v>250000</v>
      </c>
      <c r="N60" s="73">
        <f t="shared" si="3"/>
        <v>100</v>
      </c>
    </row>
    <row r="61" spans="1:14" ht="38.25">
      <c r="A61" s="71">
        <f t="shared" si="2"/>
        <v>51</v>
      </c>
      <c r="B61" s="3" t="s">
        <v>78</v>
      </c>
      <c r="C61" s="1" t="s">
        <v>6</v>
      </c>
      <c r="D61" s="49" t="s">
        <v>20</v>
      </c>
      <c r="E61" s="49" t="s">
        <v>73</v>
      </c>
      <c r="F61" s="49" t="s">
        <v>28</v>
      </c>
      <c r="G61" s="49" t="s">
        <v>23</v>
      </c>
      <c r="H61" s="49" t="s">
        <v>76</v>
      </c>
      <c r="I61" s="49" t="s">
        <v>96</v>
      </c>
      <c r="J61" s="52" t="s">
        <v>75</v>
      </c>
      <c r="K61" s="4">
        <v>1995100</v>
      </c>
      <c r="L61" s="4">
        <f>1995100+800000</f>
        <v>2795100</v>
      </c>
      <c r="M61" s="4">
        <v>2795100</v>
      </c>
      <c r="N61" s="73">
        <f t="shared" si="3"/>
        <v>100</v>
      </c>
    </row>
    <row r="62" spans="1:14" ht="38.25">
      <c r="A62" s="71">
        <f t="shared" si="2"/>
        <v>52</v>
      </c>
      <c r="B62" s="3" t="s">
        <v>78</v>
      </c>
      <c r="C62" s="1" t="s">
        <v>6</v>
      </c>
      <c r="D62" s="3" t="s">
        <v>20</v>
      </c>
      <c r="E62" s="3" t="s">
        <v>73</v>
      </c>
      <c r="F62" s="3" t="s">
        <v>28</v>
      </c>
      <c r="G62" s="3" t="s">
        <v>23</v>
      </c>
      <c r="H62" s="3" t="s">
        <v>89</v>
      </c>
      <c r="I62" s="3" t="s">
        <v>96</v>
      </c>
      <c r="J62" s="53" t="s">
        <v>90</v>
      </c>
      <c r="K62" s="4">
        <v>916608</v>
      </c>
      <c r="L62" s="4">
        <v>330450.95</v>
      </c>
      <c r="M62" s="4">
        <v>330450.95</v>
      </c>
      <c r="N62" s="73">
        <f t="shared" si="3"/>
        <v>100</v>
      </c>
    </row>
    <row r="63" spans="1:14" ht="15.75" customHeight="1">
      <c r="A63" s="71">
        <f t="shared" si="2"/>
        <v>53</v>
      </c>
      <c r="B63" s="46" t="s">
        <v>78</v>
      </c>
      <c r="C63" s="47" t="s">
        <v>6</v>
      </c>
      <c r="D63" s="46" t="s">
        <v>104</v>
      </c>
      <c r="E63" s="46" t="s">
        <v>14</v>
      </c>
      <c r="F63" s="46" t="s">
        <v>13</v>
      </c>
      <c r="G63" s="46" t="s">
        <v>14</v>
      </c>
      <c r="H63" s="46" t="s">
        <v>15</v>
      </c>
      <c r="I63" s="46" t="s">
        <v>13</v>
      </c>
      <c r="J63" s="53" t="s">
        <v>148</v>
      </c>
      <c r="K63" s="14">
        <f>K64</f>
        <v>0</v>
      </c>
      <c r="L63" s="14">
        <f t="shared" ref="L63:M63" si="18">L64</f>
        <v>32925.9</v>
      </c>
      <c r="M63" s="14">
        <f t="shared" si="18"/>
        <v>32925.9</v>
      </c>
      <c r="N63" s="72">
        <f t="shared" si="3"/>
        <v>100</v>
      </c>
    </row>
    <row r="64" spans="1:14" ht="25.5">
      <c r="A64" s="71">
        <f t="shared" si="2"/>
        <v>54</v>
      </c>
      <c r="B64" s="3" t="s">
        <v>78</v>
      </c>
      <c r="C64" s="1" t="s">
        <v>6</v>
      </c>
      <c r="D64" s="3" t="s">
        <v>104</v>
      </c>
      <c r="E64" s="3" t="s">
        <v>105</v>
      </c>
      <c r="F64" s="3" t="s">
        <v>34</v>
      </c>
      <c r="G64" s="3" t="s">
        <v>23</v>
      </c>
      <c r="H64" s="3" t="s">
        <v>15</v>
      </c>
      <c r="I64" s="3" t="s">
        <v>96</v>
      </c>
      <c r="J64" s="53" t="s">
        <v>110</v>
      </c>
      <c r="K64" s="4">
        <v>0</v>
      </c>
      <c r="L64" s="4">
        <f>25825.9+7100</f>
        <v>32925.9</v>
      </c>
      <c r="M64" s="4">
        <v>32925.9</v>
      </c>
      <c r="N64" s="73">
        <f t="shared" si="3"/>
        <v>100</v>
      </c>
    </row>
    <row r="65" spans="1:14" ht="15.75">
      <c r="A65" s="71">
        <f t="shared" si="2"/>
        <v>55</v>
      </c>
      <c r="B65" s="90" t="s">
        <v>32</v>
      </c>
      <c r="C65" s="91"/>
      <c r="D65" s="91"/>
      <c r="E65" s="91"/>
      <c r="F65" s="91"/>
      <c r="G65" s="91"/>
      <c r="H65" s="91"/>
      <c r="I65" s="92"/>
      <c r="J65" s="54"/>
      <c r="K65" s="6">
        <f>K41+K11</f>
        <v>9403258</v>
      </c>
      <c r="L65" s="6">
        <f>L41+L11</f>
        <v>14475332.9</v>
      </c>
      <c r="M65" s="6">
        <f>M41+M11</f>
        <v>14634483.939999999</v>
      </c>
      <c r="N65" s="78">
        <f t="shared" si="3"/>
        <v>101.09946376431867</v>
      </c>
    </row>
    <row r="66" spans="1:14">
      <c r="J66" s="55"/>
      <c r="K66" s="62"/>
      <c r="L66" s="56"/>
      <c r="M66" s="57"/>
    </row>
    <row r="67" spans="1:14" ht="15.75">
      <c r="J67" s="58"/>
      <c r="K67" s="58"/>
      <c r="L67" s="59"/>
      <c r="M67" s="60"/>
    </row>
    <row r="68" spans="1:14">
      <c r="J68" s="58"/>
      <c r="K68" s="58"/>
      <c r="L68" s="61"/>
      <c r="M68" s="32"/>
    </row>
    <row r="69" spans="1:14">
      <c r="J69" s="58"/>
      <c r="K69" s="58"/>
      <c r="L69" s="61"/>
      <c r="M69" s="32"/>
    </row>
    <row r="70" spans="1:14">
      <c r="L70" s="62"/>
      <c r="M70" s="63"/>
    </row>
    <row r="71" spans="1:14">
      <c r="L71" s="62"/>
      <c r="M71" s="63"/>
    </row>
    <row r="72" spans="1:14">
      <c r="L72" s="62"/>
      <c r="M72" s="63"/>
    </row>
    <row r="73" spans="1:14">
      <c r="L73" s="62"/>
      <c r="M73" s="63"/>
    </row>
    <row r="74" spans="1:14">
      <c r="L74" s="62"/>
      <c r="M74" s="63"/>
    </row>
    <row r="75" spans="1:14" hidden="1">
      <c r="L75" s="62"/>
      <c r="M75" s="63"/>
    </row>
    <row r="76" spans="1:14" hidden="1">
      <c r="L76" s="62"/>
      <c r="M76" s="63"/>
    </row>
    <row r="77" spans="1:14" hidden="1">
      <c r="L77" s="62"/>
      <c r="M77" s="63"/>
    </row>
    <row r="78" spans="1:14" hidden="1">
      <c r="L78" s="62"/>
      <c r="M78" s="63"/>
    </row>
    <row r="79" spans="1:14" hidden="1">
      <c r="L79" s="62"/>
      <c r="M79" s="63"/>
    </row>
    <row r="80" spans="1:14" hidden="1">
      <c r="L80" s="62"/>
      <c r="M80" s="63"/>
    </row>
    <row r="81" spans="12:13" hidden="1">
      <c r="L81" s="62"/>
      <c r="M81" s="63"/>
    </row>
    <row r="82" spans="12:13" hidden="1">
      <c r="L82" s="62"/>
      <c r="M82" s="63"/>
    </row>
    <row r="83" spans="12:13">
      <c r="L83" s="62"/>
      <c r="M83" s="63"/>
    </row>
    <row r="84" spans="12:13">
      <c r="L84" s="63"/>
      <c r="M84" s="63"/>
    </row>
    <row r="85" spans="12:13">
      <c r="L85" s="63"/>
      <c r="M85" s="63"/>
    </row>
    <row r="86" spans="12:13">
      <c r="L86" s="63"/>
      <c r="M86" s="63"/>
    </row>
    <row r="87" spans="12:13">
      <c r="L87" s="63"/>
      <c r="M87" s="63"/>
    </row>
    <row r="88" spans="12:13">
      <c r="L88" s="63"/>
      <c r="M88" s="63"/>
    </row>
    <row r="89" spans="12:13">
      <c r="L89" s="63"/>
      <c r="M89" s="63"/>
    </row>
    <row r="90" spans="12:13" hidden="1">
      <c r="L90" s="63"/>
      <c r="M90" s="63"/>
    </row>
    <row r="91" spans="12:13" hidden="1">
      <c r="L91" s="63"/>
      <c r="M91" s="63"/>
    </row>
    <row r="92" spans="12:13" hidden="1">
      <c r="L92" s="63"/>
      <c r="M92" s="63"/>
    </row>
    <row r="93" spans="12:13">
      <c r="L93" s="63"/>
      <c r="M93" s="63"/>
    </row>
    <row r="94" spans="12:13">
      <c r="L94" s="63"/>
      <c r="M94" s="63"/>
    </row>
    <row r="95" spans="12:13">
      <c r="L95" s="63"/>
      <c r="M95" s="63"/>
    </row>
    <row r="96" spans="12:13">
      <c r="L96" s="63"/>
      <c r="M96" s="63"/>
    </row>
    <row r="97" spans="12:16">
      <c r="L97" s="63"/>
      <c r="M97" s="63"/>
    </row>
    <row r="98" spans="12:16">
      <c r="L98" s="63"/>
      <c r="M98" s="63"/>
    </row>
    <row r="99" spans="12:16">
      <c r="L99" s="63"/>
      <c r="M99" s="63"/>
    </row>
    <row r="100" spans="12:16">
      <c r="L100" s="63"/>
      <c r="M100" s="63"/>
    </row>
    <row r="101" spans="12:16">
      <c r="L101" s="63"/>
      <c r="M101" s="63"/>
    </row>
    <row r="102" spans="12:16">
      <c r="L102" s="63"/>
      <c r="M102" s="63"/>
    </row>
    <row r="103" spans="12:16">
      <c r="L103" s="63"/>
      <c r="M103" s="63"/>
    </row>
    <row r="104" spans="12:16">
      <c r="L104" s="63"/>
      <c r="M104" s="63"/>
    </row>
    <row r="105" spans="12:16">
      <c r="L105" s="63"/>
      <c r="M105" s="63"/>
    </row>
    <row r="106" spans="12:16">
      <c r="L106" s="63"/>
      <c r="M106" s="63"/>
    </row>
    <row r="107" spans="12:16">
      <c r="L107" s="63"/>
      <c r="M107" s="63"/>
      <c r="O107" s="24"/>
      <c r="P107" s="24"/>
    </row>
    <row r="108" spans="12:16">
      <c r="L108" s="63"/>
      <c r="M108" s="63"/>
      <c r="O108" s="24"/>
      <c r="P108" s="24"/>
    </row>
    <row r="109" spans="12:16">
      <c r="L109" s="63"/>
      <c r="M109" s="63"/>
      <c r="O109" s="24"/>
      <c r="P109" s="24"/>
    </row>
    <row r="110" spans="12:16">
      <c r="L110" s="63"/>
      <c r="M110" s="63"/>
      <c r="O110" s="32"/>
    </row>
    <row r="111" spans="12:16">
      <c r="L111" s="63"/>
      <c r="M111" s="63"/>
      <c r="O111" s="32"/>
    </row>
    <row r="112" spans="12:16">
      <c r="L112" s="63"/>
      <c r="M112" s="63"/>
      <c r="O112" s="32"/>
    </row>
    <row r="113" spans="12:13">
      <c r="L113" s="63"/>
      <c r="M113" s="63"/>
    </row>
    <row r="114" spans="12:13">
      <c r="L114" s="63"/>
      <c r="M114" s="63"/>
    </row>
    <row r="115" spans="12:13">
      <c r="L115" s="63"/>
      <c r="M115" s="63"/>
    </row>
    <row r="116" spans="12:13" ht="57" customHeight="1">
      <c r="L116" s="63"/>
      <c r="M116" s="63"/>
    </row>
    <row r="117" spans="12:13">
      <c r="L117" s="63"/>
      <c r="M117" s="63"/>
    </row>
    <row r="118" spans="12:13">
      <c r="L118" s="63"/>
      <c r="M118" s="63"/>
    </row>
    <row r="119" spans="12:13">
      <c r="L119" s="63"/>
      <c r="M119" s="63"/>
    </row>
    <row r="120" spans="12:13">
      <c r="L120" s="63"/>
      <c r="M120" s="63"/>
    </row>
    <row r="121" spans="12:13">
      <c r="L121" s="63"/>
      <c r="M121" s="63"/>
    </row>
    <row r="122" spans="12:13">
      <c r="L122" s="63"/>
      <c r="M122" s="63"/>
    </row>
    <row r="123" spans="12:13">
      <c r="L123" s="63"/>
      <c r="M123" s="63"/>
    </row>
    <row r="124" spans="12:13">
      <c r="L124" s="63"/>
      <c r="M124" s="63"/>
    </row>
    <row r="125" spans="12:13">
      <c r="L125" s="63"/>
      <c r="M125" s="63"/>
    </row>
    <row r="126" spans="12:13">
      <c r="L126" s="63"/>
      <c r="M126" s="63"/>
    </row>
    <row r="127" spans="12:13">
      <c r="L127" s="63"/>
      <c r="M127" s="63"/>
    </row>
    <row r="128" spans="12:13">
      <c r="L128" s="63"/>
      <c r="M128" s="63"/>
    </row>
    <row r="129" spans="12:13">
      <c r="L129" s="63"/>
      <c r="M129" s="63"/>
    </row>
    <row r="130" spans="12:13">
      <c r="L130" s="63"/>
      <c r="M130" s="63"/>
    </row>
    <row r="131" spans="12:13">
      <c r="L131" s="63"/>
      <c r="M131" s="63"/>
    </row>
    <row r="132" spans="12:13">
      <c r="L132" s="63"/>
      <c r="M132" s="63"/>
    </row>
    <row r="133" spans="12:13">
      <c r="L133" s="63"/>
      <c r="M133" s="63"/>
    </row>
    <row r="134" spans="12:13">
      <c r="L134" s="63"/>
      <c r="M134" s="63"/>
    </row>
    <row r="135" spans="12:13">
      <c r="L135" s="63"/>
      <c r="M135" s="63"/>
    </row>
    <row r="136" spans="12:13">
      <c r="L136" s="63"/>
      <c r="M136" s="63"/>
    </row>
    <row r="137" spans="12:13">
      <c r="L137" s="63"/>
      <c r="M137" s="63"/>
    </row>
    <row r="138" spans="12:13">
      <c r="L138" s="63"/>
      <c r="M138" s="63"/>
    </row>
    <row r="139" spans="12:13">
      <c r="L139" s="63"/>
      <c r="M139" s="63"/>
    </row>
    <row r="140" spans="12:13">
      <c r="L140" s="63"/>
      <c r="M140" s="63"/>
    </row>
    <row r="141" spans="12:13">
      <c r="L141" s="63"/>
      <c r="M141" s="63"/>
    </row>
    <row r="142" spans="12:13">
      <c r="L142" s="63"/>
      <c r="M142" s="63"/>
    </row>
    <row r="143" spans="12:13">
      <c r="L143" s="63"/>
      <c r="M143" s="63"/>
    </row>
    <row r="144" spans="12:13">
      <c r="L144" s="63"/>
      <c r="M144" s="63"/>
    </row>
    <row r="145" spans="12:15">
      <c r="L145" s="63"/>
      <c r="M145" s="63"/>
    </row>
    <row r="146" spans="12:15">
      <c r="L146" s="63"/>
      <c r="M146" s="63"/>
    </row>
    <row r="147" spans="12:15">
      <c r="L147" s="63"/>
      <c r="M147" s="63"/>
    </row>
    <row r="148" spans="12:15">
      <c r="L148" s="63"/>
      <c r="M148" s="63"/>
    </row>
    <row r="149" spans="12:15">
      <c r="L149" s="63"/>
      <c r="M149" s="63"/>
    </row>
    <row r="150" spans="12:15">
      <c r="L150" s="63"/>
      <c r="M150" s="63"/>
    </row>
    <row r="151" spans="12:15">
      <c r="L151" s="63"/>
      <c r="M151" s="63"/>
    </row>
    <row r="152" spans="12:15">
      <c r="L152" s="63"/>
      <c r="M152" s="63"/>
      <c r="O152" s="24"/>
    </row>
    <row r="153" spans="12:15">
      <c r="L153" s="63"/>
      <c r="M153" s="63"/>
    </row>
    <row r="154" spans="12:15">
      <c r="L154" s="63"/>
      <c r="M154" s="63"/>
    </row>
    <row r="155" spans="12:15">
      <c r="L155" s="63"/>
      <c r="M155" s="63"/>
    </row>
    <row r="156" spans="12:15">
      <c r="L156" s="63"/>
      <c r="M156" s="63"/>
    </row>
    <row r="157" spans="12:15">
      <c r="L157" s="63"/>
      <c r="M157" s="63"/>
    </row>
    <row r="158" spans="12:15">
      <c r="L158" s="63"/>
      <c r="M158" s="63"/>
    </row>
    <row r="159" spans="12:15">
      <c r="L159" s="63"/>
      <c r="M159" s="63"/>
      <c r="O159" s="32"/>
    </row>
    <row r="160" spans="12:15">
      <c r="L160" s="63"/>
      <c r="M160" s="63"/>
      <c r="O160" s="32"/>
    </row>
    <row r="161" spans="12:15">
      <c r="L161" s="63"/>
      <c r="M161" s="63"/>
      <c r="O161" s="32"/>
    </row>
    <row r="162" spans="12:15">
      <c r="L162" s="63"/>
      <c r="M162" s="63"/>
    </row>
    <row r="163" spans="12:15">
      <c r="L163" s="63"/>
      <c r="M163" s="63"/>
    </row>
    <row r="164" spans="12:15">
      <c r="L164" s="63"/>
      <c r="M164" s="63"/>
    </row>
    <row r="165" spans="12:15">
      <c r="L165" s="63"/>
      <c r="M165" s="63"/>
    </row>
    <row r="166" spans="12:15">
      <c r="L166" s="63"/>
      <c r="M166" s="63"/>
    </row>
    <row r="167" spans="12:15">
      <c r="L167" s="63"/>
      <c r="M167" s="63"/>
    </row>
    <row r="168" spans="12:15" ht="171.75" customHeight="1">
      <c r="L168" s="63"/>
      <c r="M168" s="63"/>
    </row>
    <row r="169" spans="12:15">
      <c r="L169" s="63"/>
      <c r="M169" s="63"/>
    </row>
    <row r="170" spans="12:15">
      <c r="L170" s="63"/>
      <c r="M170" s="63"/>
    </row>
    <row r="171" spans="12:15" ht="192" customHeight="1">
      <c r="L171" s="63"/>
      <c r="M171" s="63"/>
    </row>
    <row r="172" spans="12:15">
      <c r="L172" s="63"/>
      <c r="M172" s="63"/>
    </row>
    <row r="173" spans="12:15">
      <c r="L173" s="63"/>
      <c r="M173" s="63"/>
    </row>
    <row r="174" spans="12:15">
      <c r="L174" s="63"/>
      <c r="M174" s="63"/>
    </row>
    <row r="175" spans="12:15">
      <c r="L175" s="63"/>
      <c r="M175" s="63"/>
    </row>
    <row r="176" spans="12:15">
      <c r="L176" s="63"/>
      <c r="M176" s="63"/>
    </row>
    <row r="177" spans="12:13">
      <c r="L177" s="63"/>
      <c r="M177" s="63"/>
    </row>
    <row r="178" spans="12:13">
      <c r="L178" s="63"/>
      <c r="M178" s="63"/>
    </row>
    <row r="179" spans="12:13">
      <c r="L179" s="63"/>
      <c r="M179" s="63"/>
    </row>
    <row r="180" spans="12:13">
      <c r="L180" s="63"/>
      <c r="M180" s="63"/>
    </row>
    <row r="181" spans="12:13">
      <c r="L181" s="63"/>
      <c r="M181" s="63"/>
    </row>
    <row r="182" spans="12:13">
      <c r="L182" s="63"/>
      <c r="M182" s="63"/>
    </row>
    <row r="183" spans="12:13">
      <c r="L183" s="63"/>
      <c r="M183" s="63"/>
    </row>
    <row r="184" spans="12:13">
      <c r="L184" s="63"/>
      <c r="M184" s="63"/>
    </row>
    <row r="185" spans="12:13">
      <c r="L185" s="63"/>
      <c r="M185" s="63"/>
    </row>
    <row r="186" spans="12:13" ht="171.75" customHeight="1">
      <c r="L186" s="63"/>
      <c r="M186" s="63"/>
    </row>
    <row r="187" spans="12:13" ht="165.75" customHeight="1">
      <c r="L187" s="63"/>
      <c r="M187" s="63"/>
    </row>
    <row r="188" spans="12:13" ht="11.25" customHeight="1">
      <c r="L188" s="63"/>
      <c r="M188" s="63"/>
    </row>
    <row r="189" spans="12:13">
      <c r="L189" s="63"/>
      <c r="M189" s="63"/>
    </row>
    <row r="190" spans="12:13">
      <c r="L190" s="63"/>
      <c r="M190" s="63"/>
    </row>
    <row r="191" spans="12:13">
      <c r="L191" s="63"/>
      <c r="M191" s="63"/>
    </row>
    <row r="192" spans="12:13">
      <c r="L192" s="63"/>
      <c r="M192" s="63"/>
    </row>
    <row r="193" spans="12:13">
      <c r="L193" s="63"/>
      <c r="M193" s="63"/>
    </row>
    <row r="194" spans="12:13">
      <c r="L194" s="63"/>
      <c r="M194" s="63"/>
    </row>
    <row r="195" spans="12:13">
      <c r="L195" s="63"/>
      <c r="M195" s="63"/>
    </row>
    <row r="196" spans="12:13">
      <c r="L196" s="63"/>
      <c r="M196" s="63"/>
    </row>
    <row r="197" spans="12:13">
      <c r="L197" s="63"/>
      <c r="M197" s="63"/>
    </row>
    <row r="198" spans="12:13">
      <c r="L198" s="63"/>
      <c r="M198" s="63"/>
    </row>
    <row r="199" spans="12:13">
      <c r="L199" s="63"/>
      <c r="M199" s="63"/>
    </row>
    <row r="200" spans="12:13">
      <c r="L200" s="63"/>
      <c r="M200" s="63"/>
    </row>
    <row r="201" spans="12:13">
      <c r="L201" s="63"/>
      <c r="M201" s="63"/>
    </row>
    <row r="202" spans="12:13">
      <c r="L202" s="63"/>
      <c r="M202" s="63"/>
    </row>
    <row r="203" spans="12:13">
      <c r="L203" s="63"/>
      <c r="M203" s="63"/>
    </row>
    <row r="204" spans="12:13">
      <c r="L204" s="63"/>
      <c r="M204" s="63"/>
    </row>
    <row r="205" spans="12:13">
      <c r="L205" s="63"/>
      <c r="M205" s="63"/>
    </row>
    <row r="206" spans="12:13">
      <c r="L206" s="63"/>
      <c r="M206" s="63"/>
    </row>
    <row r="207" spans="12:13">
      <c r="L207" s="63"/>
      <c r="M207" s="63"/>
    </row>
    <row r="208" spans="12:13">
      <c r="L208" s="63"/>
      <c r="M208" s="63"/>
    </row>
    <row r="209" spans="12:13">
      <c r="L209" s="63"/>
      <c r="M209" s="63"/>
    </row>
    <row r="210" spans="12:13">
      <c r="L210" s="63"/>
      <c r="M210" s="63"/>
    </row>
    <row r="211" spans="12:13">
      <c r="L211" s="63"/>
      <c r="M211" s="63"/>
    </row>
    <row r="212" spans="12:13">
      <c r="L212" s="63"/>
      <c r="M212" s="63"/>
    </row>
    <row r="213" spans="12:13" ht="15.75" customHeight="1">
      <c r="L213" s="63"/>
      <c r="M213" s="63"/>
    </row>
    <row r="214" spans="12:13">
      <c r="L214" s="63"/>
      <c r="M214" s="63"/>
    </row>
    <row r="215" spans="12:13">
      <c r="L215" s="63"/>
      <c r="M215" s="63"/>
    </row>
    <row r="216" spans="12:13">
      <c r="L216" s="63"/>
      <c r="M216" s="63"/>
    </row>
    <row r="217" spans="12:13">
      <c r="L217" s="63"/>
      <c r="M217" s="63"/>
    </row>
    <row r="218" spans="12:13">
      <c r="L218" s="63"/>
      <c r="M218" s="63"/>
    </row>
    <row r="219" spans="12:13">
      <c r="L219" s="63"/>
      <c r="M219" s="63"/>
    </row>
    <row r="220" spans="12:13">
      <c r="L220" s="63"/>
      <c r="M220" s="63"/>
    </row>
    <row r="221" spans="12:13">
      <c r="L221" s="63"/>
      <c r="M221" s="63"/>
    </row>
    <row r="222" spans="12:13">
      <c r="L222" s="63"/>
      <c r="M222" s="63"/>
    </row>
    <row r="223" spans="12:13">
      <c r="L223" s="63"/>
      <c r="M223" s="63"/>
    </row>
    <row r="224" spans="12:13">
      <c r="L224" s="63"/>
      <c r="M224" s="63"/>
    </row>
    <row r="225" spans="12:13">
      <c r="L225" s="63"/>
      <c r="M225" s="63"/>
    </row>
    <row r="226" spans="12:13">
      <c r="L226" s="63"/>
      <c r="M226" s="63"/>
    </row>
    <row r="227" spans="12:13">
      <c r="L227" s="63"/>
      <c r="M227" s="63"/>
    </row>
    <row r="228" spans="12:13">
      <c r="L228" s="63"/>
      <c r="M228" s="63"/>
    </row>
    <row r="229" spans="12:13">
      <c r="L229" s="63"/>
      <c r="M229" s="63"/>
    </row>
    <row r="230" spans="12:13">
      <c r="L230" s="63"/>
      <c r="M230" s="63"/>
    </row>
    <row r="231" spans="12:13">
      <c r="L231" s="63"/>
      <c r="M231" s="63"/>
    </row>
    <row r="232" spans="12:13">
      <c r="L232" s="63"/>
      <c r="M232" s="63"/>
    </row>
    <row r="233" spans="12:13">
      <c r="L233" s="63"/>
      <c r="M233" s="63"/>
    </row>
    <row r="234" spans="12:13">
      <c r="L234" s="63"/>
      <c r="M234" s="63"/>
    </row>
    <row r="235" spans="12:13">
      <c r="L235" s="63"/>
      <c r="M235" s="63"/>
    </row>
    <row r="236" spans="12:13">
      <c r="L236" s="63"/>
      <c r="M236" s="63"/>
    </row>
    <row r="237" spans="12:13">
      <c r="L237" s="63"/>
      <c r="M237" s="63"/>
    </row>
    <row r="238" spans="12:13">
      <c r="L238" s="63"/>
      <c r="M238" s="63"/>
    </row>
    <row r="239" spans="12:13">
      <c r="L239" s="63"/>
      <c r="M239" s="63"/>
    </row>
    <row r="240" spans="12:13">
      <c r="L240" s="63"/>
      <c r="M240" s="63"/>
    </row>
    <row r="241" spans="12:13">
      <c r="L241" s="63"/>
      <c r="M241" s="63"/>
    </row>
    <row r="242" spans="12:13">
      <c r="L242" s="63"/>
      <c r="M242" s="63"/>
    </row>
    <row r="243" spans="12:13">
      <c r="L243" s="63"/>
      <c r="M243" s="63"/>
    </row>
    <row r="244" spans="12:13">
      <c r="L244" s="63"/>
      <c r="M244" s="63"/>
    </row>
    <row r="245" spans="12:13">
      <c r="L245" s="63"/>
      <c r="M245" s="63"/>
    </row>
    <row r="246" spans="12:13">
      <c r="L246" s="63"/>
      <c r="M246" s="63"/>
    </row>
    <row r="247" spans="12:13">
      <c r="L247" s="63"/>
      <c r="M247" s="63"/>
    </row>
    <row r="248" spans="12:13">
      <c r="L248" s="63"/>
      <c r="M248" s="63"/>
    </row>
    <row r="249" spans="12:13">
      <c r="L249" s="63"/>
      <c r="M249" s="63"/>
    </row>
    <row r="250" spans="12:13">
      <c r="L250" s="63"/>
      <c r="M250" s="63"/>
    </row>
    <row r="251" spans="12:13">
      <c r="L251" s="63"/>
      <c r="M251" s="63"/>
    </row>
    <row r="252" spans="12:13">
      <c r="L252" s="63"/>
      <c r="M252" s="63"/>
    </row>
    <row r="253" spans="12:13">
      <c r="L253" s="63"/>
      <c r="M253" s="63"/>
    </row>
    <row r="254" spans="12:13">
      <c r="L254" s="63"/>
      <c r="M254" s="63"/>
    </row>
    <row r="255" spans="12:13">
      <c r="L255" s="63"/>
      <c r="M255" s="63"/>
    </row>
    <row r="256" spans="12:13">
      <c r="L256" s="63"/>
      <c r="M256" s="63"/>
    </row>
    <row r="257" spans="12:13">
      <c r="L257" s="63"/>
      <c r="M257" s="63"/>
    </row>
    <row r="258" spans="12:13">
      <c r="L258" s="63"/>
      <c r="M258" s="63"/>
    </row>
    <row r="259" spans="12:13">
      <c r="L259" s="63"/>
      <c r="M259" s="63"/>
    </row>
    <row r="260" spans="12:13">
      <c r="L260" s="63"/>
      <c r="M260" s="63"/>
    </row>
    <row r="261" spans="12:13">
      <c r="L261" s="63"/>
      <c r="M261" s="63"/>
    </row>
    <row r="262" spans="12:13">
      <c r="L262" s="63"/>
      <c r="M262" s="63"/>
    </row>
    <row r="263" spans="12:13">
      <c r="L263" s="63"/>
      <c r="M263" s="63"/>
    </row>
    <row r="264" spans="12:13">
      <c r="L264" s="63"/>
      <c r="M264" s="63"/>
    </row>
    <row r="265" spans="12:13">
      <c r="L265" s="63"/>
      <c r="M265" s="63"/>
    </row>
    <row r="266" spans="12:13">
      <c r="L266" s="63"/>
      <c r="M266" s="63"/>
    </row>
    <row r="267" spans="12:13">
      <c r="L267" s="63"/>
      <c r="M267" s="63"/>
    </row>
    <row r="268" spans="12:13">
      <c r="L268" s="63"/>
      <c r="M268" s="63"/>
    </row>
    <row r="269" spans="12:13">
      <c r="L269" s="63"/>
      <c r="M269" s="63"/>
    </row>
    <row r="270" spans="12:13">
      <c r="L270" s="63"/>
      <c r="M270" s="63"/>
    </row>
    <row r="271" spans="12:13">
      <c r="L271" s="63"/>
      <c r="M271" s="63"/>
    </row>
    <row r="272" spans="12:13">
      <c r="L272" s="63"/>
      <c r="M272" s="63"/>
    </row>
    <row r="273" spans="12:13">
      <c r="L273" s="63"/>
      <c r="M273" s="63"/>
    </row>
    <row r="274" spans="12:13">
      <c r="L274" s="63"/>
      <c r="M274" s="63"/>
    </row>
    <row r="275" spans="12:13">
      <c r="L275" s="63"/>
      <c r="M275" s="63"/>
    </row>
    <row r="276" spans="12:13">
      <c r="L276" s="63"/>
      <c r="M276" s="63"/>
    </row>
    <row r="277" spans="12:13">
      <c r="L277" s="63"/>
      <c r="M277" s="63"/>
    </row>
    <row r="278" spans="12:13">
      <c r="L278" s="63"/>
      <c r="M278" s="63"/>
    </row>
    <row r="279" spans="12:13">
      <c r="L279" s="63"/>
      <c r="M279" s="63"/>
    </row>
    <row r="280" spans="12:13">
      <c r="L280" s="63"/>
      <c r="M280" s="63"/>
    </row>
    <row r="281" spans="12:13">
      <c r="L281" s="63"/>
      <c r="M281" s="63"/>
    </row>
    <row r="282" spans="12:13">
      <c r="L282" s="63"/>
      <c r="M282" s="63"/>
    </row>
    <row r="283" spans="12:13">
      <c r="L283" s="63"/>
      <c r="M283" s="63"/>
    </row>
    <row r="284" spans="12:13">
      <c r="L284" s="63"/>
      <c r="M284" s="63"/>
    </row>
    <row r="285" spans="12:13">
      <c r="L285" s="63"/>
      <c r="M285" s="63"/>
    </row>
    <row r="286" spans="12:13">
      <c r="L286" s="63"/>
      <c r="M286" s="63"/>
    </row>
    <row r="287" spans="12:13">
      <c r="L287" s="63"/>
      <c r="M287" s="63"/>
    </row>
    <row r="288" spans="12:13">
      <c r="L288" s="63"/>
      <c r="M288" s="63"/>
    </row>
    <row r="289" spans="12:13">
      <c r="L289" s="63"/>
      <c r="M289" s="63"/>
    </row>
    <row r="290" spans="12:13">
      <c r="L290" s="63"/>
      <c r="M290" s="63"/>
    </row>
    <row r="291" spans="12:13">
      <c r="L291" s="63"/>
      <c r="M291" s="63"/>
    </row>
    <row r="292" spans="12:13">
      <c r="L292" s="63"/>
      <c r="M292" s="63"/>
    </row>
    <row r="293" spans="12:13">
      <c r="L293" s="63"/>
      <c r="M293" s="63"/>
    </row>
    <row r="294" spans="12:13">
      <c r="L294" s="63"/>
      <c r="M294" s="63"/>
    </row>
    <row r="295" spans="12:13">
      <c r="L295" s="63"/>
      <c r="M295" s="63"/>
    </row>
    <row r="296" spans="12:13">
      <c r="L296" s="63"/>
      <c r="M296" s="63"/>
    </row>
    <row r="297" spans="12:13">
      <c r="L297" s="63"/>
      <c r="M297" s="63"/>
    </row>
    <row r="298" spans="12:13">
      <c r="L298" s="63"/>
      <c r="M298" s="63"/>
    </row>
    <row r="299" spans="12:13">
      <c r="L299" s="63"/>
      <c r="M299" s="63"/>
    </row>
    <row r="300" spans="12:13">
      <c r="L300" s="63"/>
      <c r="M300" s="63"/>
    </row>
    <row r="301" spans="12:13">
      <c r="L301" s="63"/>
      <c r="M301" s="63"/>
    </row>
    <row r="302" spans="12:13">
      <c r="L302" s="63"/>
      <c r="M302" s="63"/>
    </row>
    <row r="303" spans="12:13">
      <c r="L303" s="63"/>
      <c r="M303" s="63"/>
    </row>
    <row r="304" spans="12:13">
      <c r="L304" s="63"/>
      <c r="M304" s="63"/>
    </row>
    <row r="305" spans="12:13">
      <c r="L305" s="63"/>
      <c r="M305" s="63"/>
    </row>
    <row r="306" spans="12:13">
      <c r="L306" s="63"/>
      <c r="M306" s="63"/>
    </row>
    <row r="307" spans="12:13">
      <c r="L307" s="63"/>
      <c r="M307" s="63"/>
    </row>
    <row r="308" spans="12:13">
      <c r="L308" s="63"/>
      <c r="M308" s="63"/>
    </row>
    <row r="309" spans="12:13">
      <c r="L309" s="63"/>
      <c r="M309" s="63"/>
    </row>
    <row r="310" spans="12:13">
      <c r="L310" s="63"/>
      <c r="M310" s="63"/>
    </row>
    <row r="311" spans="12:13">
      <c r="L311" s="63"/>
      <c r="M311" s="63"/>
    </row>
    <row r="312" spans="12:13">
      <c r="L312" s="63"/>
      <c r="M312" s="63"/>
    </row>
    <row r="313" spans="12:13">
      <c r="L313" s="63"/>
      <c r="M313" s="63"/>
    </row>
    <row r="314" spans="12:13">
      <c r="L314" s="63"/>
      <c r="M314" s="63"/>
    </row>
    <row r="315" spans="12:13">
      <c r="L315" s="63"/>
      <c r="M315" s="63"/>
    </row>
    <row r="316" spans="12:13">
      <c r="L316" s="63"/>
      <c r="M316" s="63"/>
    </row>
    <row r="317" spans="12:13">
      <c r="L317" s="63"/>
      <c r="M317" s="63"/>
    </row>
    <row r="318" spans="12:13">
      <c r="L318" s="63"/>
      <c r="M318" s="63"/>
    </row>
    <row r="319" spans="12:13">
      <c r="L319" s="63"/>
      <c r="M319" s="63"/>
    </row>
    <row r="320" spans="12:13">
      <c r="L320" s="63"/>
      <c r="M320" s="63"/>
    </row>
    <row r="321" spans="12:13">
      <c r="L321" s="63"/>
      <c r="M321" s="63"/>
    </row>
    <row r="322" spans="12:13">
      <c r="L322" s="63"/>
      <c r="M322" s="63"/>
    </row>
    <row r="323" spans="12:13">
      <c r="L323" s="63"/>
      <c r="M323" s="63"/>
    </row>
    <row r="324" spans="12:13">
      <c r="L324" s="63"/>
      <c r="M324" s="63"/>
    </row>
    <row r="325" spans="12:13">
      <c r="L325" s="63"/>
      <c r="M325" s="63"/>
    </row>
    <row r="326" spans="12:13">
      <c r="L326" s="63"/>
      <c r="M326" s="63"/>
    </row>
    <row r="327" spans="12:13">
      <c r="L327" s="63"/>
      <c r="M327" s="63"/>
    </row>
    <row r="328" spans="12:13">
      <c r="L328" s="63"/>
      <c r="M328" s="63"/>
    </row>
    <row r="329" spans="12:13">
      <c r="L329" s="63"/>
      <c r="M329" s="63"/>
    </row>
    <row r="330" spans="12:13">
      <c r="L330" s="63"/>
      <c r="M330" s="63"/>
    </row>
    <row r="331" spans="12:13">
      <c r="L331" s="63"/>
      <c r="M331" s="63"/>
    </row>
    <row r="332" spans="12:13">
      <c r="L332" s="63"/>
      <c r="M332" s="63"/>
    </row>
    <row r="333" spans="12:13">
      <c r="L333" s="63"/>
      <c r="M333" s="63"/>
    </row>
    <row r="334" spans="12:13">
      <c r="L334" s="63"/>
      <c r="M334" s="63"/>
    </row>
    <row r="335" spans="12:13">
      <c r="L335" s="63"/>
      <c r="M335" s="63"/>
    </row>
    <row r="336" spans="12:13">
      <c r="L336" s="63"/>
      <c r="M336" s="63"/>
    </row>
    <row r="337" spans="12:13">
      <c r="L337" s="63"/>
      <c r="M337" s="63"/>
    </row>
    <row r="338" spans="12:13">
      <c r="L338" s="63"/>
      <c r="M338" s="63"/>
    </row>
    <row r="339" spans="12:13">
      <c r="L339" s="63"/>
      <c r="M339" s="63"/>
    </row>
    <row r="340" spans="12:13">
      <c r="L340" s="63"/>
      <c r="M340" s="63"/>
    </row>
    <row r="341" spans="12:13">
      <c r="L341" s="63"/>
      <c r="M341" s="63"/>
    </row>
    <row r="342" spans="12:13">
      <c r="L342" s="63"/>
      <c r="M342" s="63"/>
    </row>
    <row r="343" spans="12:13">
      <c r="L343" s="63"/>
      <c r="M343" s="63"/>
    </row>
    <row r="344" spans="12:13">
      <c r="L344" s="63"/>
      <c r="M344" s="63"/>
    </row>
    <row r="345" spans="12:13">
      <c r="L345" s="63"/>
      <c r="M345" s="63"/>
    </row>
    <row r="346" spans="12:13">
      <c r="L346" s="63"/>
      <c r="M346" s="63"/>
    </row>
    <row r="347" spans="12:13">
      <c r="L347" s="63"/>
      <c r="M347" s="63"/>
    </row>
    <row r="348" spans="12:13">
      <c r="L348" s="63"/>
      <c r="M348" s="63"/>
    </row>
    <row r="349" spans="12:13">
      <c r="L349" s="63"/>
      <c r="M349" s="63"/>
    </row>
    <row r="350" spans="12:13">
      <c r="L350" s="63"/>
      <c r="M350" s="63"/>
    </row>
    <row r="351" spans="12:13">
      <c r="L351" s="63"/>
      <c r="M351" s="63"/>
    </row>
    <row r="352" spans="12:13">
      <c r="L352" s="63"/>
      <c r="M352" s="63"/>
    </row>
    <row r="353" spans="12:13">
      <c r="L353" s="63"/>
      <c r="M353" s="63"/>
    </row>
    <row r="354" spans="12:13">
      <c r="L354" s="63"/>
      <c r="M354" s="63"/>
    </row>
    <row r="355" spans="12:13">
      <c r="L355" s="63"/>
      <c r="M355" s="63"/>
    </row>
    <row r="356" spans="12:13">
      <c r="L356" s="63"/>
      <c r="M356" s="63"/>
    </row>
    <row r="357" spans="12:13">
      <c r="L357" s="63"/>
      <c r="M357" s="63"/>
    </row>
    <row r="358" spans="12:13">
      <c r="L358" s="63"/>
      <c r="M358" s="63"/>
    </row>
    <row r="359" spans="12:13">
      <c r="L359" s="63"/>
      <c r="M359" s="63"/>
    </row>
    <row r="360" spans="12:13">
      <c r="L360" s="63"/>
      <c r="M360" s="63"/>
    </row>
    <row r="361" spans="12:13">
      <c r="L361" s="63"/>
      <c r="M361" s="63"/>
    </row>
    <row r="362" spans="12:13">
      <c r="L362" s="63"/>
      <c r="M362" s="63"/>
    </row>
    <row r="363" spans="12:13">
      <c r="L363" s="63"/>
      <c r="M363" s="63"/>
    </row>
    <row r="364" spans="12:13">
      <c r="L364" s="63"/>
      <c r="M364" s="63"/>
    </row>
    <row r="365" spans="12:13">
      <c r="L365" s="63"/>
      <c r="M365" s="63"/>
    </row>
    <row r="366" spans="12:13">
      <c r="L366" s="63"/>
      <c r="M366" s="63"/>
    </row>
    <row r="367" spans="12:13">
      <c r="L367" s="63"/>
      <c r="M367" s="63"/>
    </row>
    <row r="368" spans="12:13">
      <c r="L368" s="63"/>
      <c r="M368" s="63"/>
    </row>
    <row r="369" spans="12:13">
      <c r="L369" s="63"/>
      <c r="M369" s="63"/>
    </row>
    <row r="370" spans="12:13">
      <c r="L370" s="63"/>
      <c r="M370" s="63"/>
    </row>
    <row r="371" spans="12:13">
      <c r="L371" s="63"/>
      <c r="M371" s="63"/>
    </row>
    <row r="372" spans="12:13">
      <c r="L372" s="63"/>
      <c r="M372" s="63"/>
    </row>
    <row r="373" spans="12:13">
      <c r="L373" s="63"/>
      <c r="M373" s="63"/>
    </row>
    <row r="374" spans="12:13">
      <c r="L374" s="63"/>
      <c r="M374" s="63"/>
    </row>
    <row r="375" spans="12:13">
      <c r="L375" s="63"/>
      <c r="M375" s="63"/>
    </row>
    <row r="376" spans="12:13">
      <c r="L376" s="63"/>
      <c r="M376" s="63"/>
    </row>
    <row r="377" spans="12:13">
      <c r="L377" s="63"/>
      <c r="M377" s="63"/>
    </row>
    <row r="378" spans="12:13">
      <c r="L378" s="63"/>
      <c r="M378" s="63"/>
    </row>
    <row r="379" spans="12:13">
      <c r="L379" s="63"/>
      <c r="M379" s="63"/>
    </row>
    <row r="380" spans="12:13">
      <c r="L380" s="63"/>
      <c r="M380" s="63"/>
    </row>
    <row r="381" spans="12:13">
      <c r="L381" s="63"/>
      <c r="M381" s="63"/>
    </row>
    <row r="382" spans="12:13">
      <c r="L382" s="63"/>
      <c r="M382" s="63"/>
    </row>
    <row r="383" spans="12:13">
      <c r="L383" s="63"/>
      <c r="M383" s="63"/>
    </row>
    <row r="384" spans="12:13">
      <c r="L384" s="63"/>
      <c r="M384" s="63"/>
    </row>
    <row r="385" spans="12:13">
      <c r="L385" s="63"/>
      <c r="M385" s="63"/>
    </row>
    <row r="386" spans="12:13">
      <c r="L386" s="63"/>
      <c r="M386" s="63"/>
    </row>
    <row r="387" spans="12:13">
      <c r="L387" s="63"/>
      <c r="M387" s="63"/>
    </row>
    <row r="388" spans="12:13">
      <c r="L388" s="63"/>
      <c r="M388" s="63"/>
    </row>
    <row r="389" spans="12:13">
      <c r="L389" s="63"/>
      <c r="M389" s="63"/>
    </row>
    <row r="390" spans="12:13">
      <c r="L390" s="63"/>
      <c r="M390" s="63"/>
    </row>
    <row r="391" spans="12:13">
      <c r="L391" s="63"/>
      <c r="M391" s="63"/>
    </row>
    <row r="392" spans="12:13">
      <c r="L392" s="63"/>
      <c r="M392" s="63"/>
    </row>
    <row r="393" spans="12:13">
      <c r="L393" s="63"/>
      <c r="M393" s="63"/>
    </row>
    <row r="394" spans="12:13">
      <c r="L394" s="63"/>
      <c r="M394" s="63"/>
    </row>
    <row r="395" spans="12:13">
      <c r="L395" s="63"/>
      <c r="M395" s="63"/>
    </row>
    <row r="396" spans="12:13">
      <c r="L396" s="63"/>
      <c r="M396" s="63"/>
    </row>
    <row r="397" spans="12:13">
      <c r="L397" s="63"/>
      <c r="M397" s="63"/>
    </row>
    <row r="398" spans="12:13">
      <c r="L398" s="63"/>
      <c r="M398" s="63"/>
    </row>
    <row r="399" spans="12:13">
      <c r="L399" s="63"/>
      <c r="M399" s="63"/>
    </row>
    <row r="400" spans="12:13">
      <c r="L400" s="63"/>
      <c r="M400" s="63"/>
    </row>
    <row r="401" spans="12:13">
      <c r="L401" s="63"/>
      <c r="M401" s="63"/>
    </row>
    <row r="402" spans="12:13">
      <c r="L402" s="63"/>
      <c r="M402" s="63"/>
    </row>
    <row r="403" spans="12:13">
      <c r="L403" s="63"/>
      <c r="M403" s="63"/>
    </row>
    <row r="404" spans="12:13">
      <c r="L404" s="63"/>
      <c r="M404" s="63"/>
    </row>
    <row r="405" spans="12:13">
      <c r="L405" s="63"/>
      <c r="M405" s="63"/>
    </row>
    <row r="406" spans="12:13">
      <c r="L406" s="63"/>
      <c r="M406" s="63"/>
    </row>
    <row r="407" spans="12:13">
      <c r="L407" s="63"/>
      <c r="M407" s="63"/>
    </row>
    <row r="408" spans="12:13">
      <c r="L408" s="63"/>
      <c r="M408" s="63"/>
    </row>
    <row r="409" spans="12:13">
      <c r="L409" s="63"/>
      <c r="M409" s="63"/>
    </row>
    <row r="410" spans="12:13">
      <c r="L410" s="63"/>
      <c r="M410" s="63"/>
    </row>
    <row r="411" spans="12:13">
      <c r="L411" s="63"/>
      <c r="M411" s="63"/>
    </row>
    <row r="412" spans="12:13">
      <c r="L412" s="63"/>
      <c r="M412" s="63"/>
    </row>
    <row r="413" spans="12:13">
      <c r="L413" s="63"/>
      <c r="M413" s="63"/>
    </row>
    <row r="414" spans="12:13">
      <c r="L414" s="63"/>
      <c r="M414" s="63"/>
    </row>
    <row r="415" spans="12:13">
      <c r="L415" s="63"/>
      <c r="M415" s="63"/>
    </row>
    <row r="416" spans="12:13">
      <c r="L416" s="63"/>
      <c r="M416" s="63"/>
    </row>
    <row r="417" spans="12:13">
      <c r="L417" s="63"/>
      <c r="M417" s="63"/>
    </row>
    <row r="418" spans="12:13">
      <c r="L418" s="63"/>
      <c r="M418" s="63"/>
    </row>
    <row r="419" spans="12:13">
      <c r="L419" s="63"/>
      <c r="M419" s="63"/>
    </row>
    <row r="420" spans="12:13">
      <c r="L420" s="63"/>
      <c r="M420" s="63"/>
    </row>
    <row r="421" spans="12:13">
      <c r="L421" s="63"/>
      <c r="M421" s="63"/>
    </row>
    <row r="422" spans="12:13">
      <c r="L422" s="63"/>
      <c r="M422" s="63"/>
    </row>
    <row r="423" spans="12:13">
      <c r="L423" s="63"/>
      <c r="M423" s="63"/>
    </row>
    <row r="424" spans="12:13">
      <c r="L424" s="63"/>
      <c r="M424" s="63"/>
    </row>
    <row r="425" spans="12:13">
      <c r="L425" s="63"/>
      <c r="M425" s="63"/>
    </row>
    <row r="426" spans="12:13">
      <c r="L426" s="63"/>
      <c r="M426" s="63"/>
    </row>
    <row r="427" spans="12:13">
      <c r="L427" s="63"/>
      <c r="M427" s="63"/>
    </row>
    <row r="428" spans="12:13">
      <c r="L428" s="63"/>
      <c r="M428" s="63"/>
    </row>
    <row r="429" spans="12:13">
      <c r="L429" s="63"/>
      <c r="M429" s="63"/>
    </row>
    <row r="430" spans="12:13">
      <c r="L430" s="63"/>
      <c r="M430" s="63"/>
    </row>
    <row r="431" spans="12:13">
      <c r="L431" s="63"/>
      <c r="M431" s="63"/>
    </row>
    <row r="432" spans="12:13">
      <c r="L432" s="63"/>
      <c r="M432" s="63"/>
    </row>
    <row r="433" spans="12:13">
      <c r="L433" s="63"/>
      <c r="M433" s="63"/>
    </row>
    <row r="434" spans="12:13">
      <c r="L434" s="63"/>
      <c r="M434" s="63"/>
    </row>
    <row r="435" spans="12:13">
      <c r="L435" s="63"/>
      <c r="M435" s="63"/>
    </row>
    <row r="436" spans="12:13">
      <c r="L436" s="63"/>
      <c r="M436" s="63"/>
    </row>
    <row r="437" spans="12:13">
      <c r="L437" s="63"/>
      <c r="M437" s="63"/>
    </row>
    <row r="438" spans="12:13">
      <c r="L438" s="63"/>
      <c r="M438" s="63"/>
    </row>
    <row r="439" spans="12:13">
      <c r="L439" s="63"/>
      <c r="M439" s="63"/>
    </row>
    <row r="440" spans="12:13">
      <c r="L440" s="63"/>
      <c r="M440" s="63"/>
    </row>
    <row r="441" spans="12:13">
      <c r="L441" s="63"/>
      <c r="M441" s="63"/>
    </row>
    <row r="442" spans="12:13">
      <c r="L442" s="63"/>
      <c r="M442" s="63"/>
    </row>
    <row r="443" spans="12:13">
      <c r="L443" s="63"/>
      <c r="M443" s="63"/>
    </row>
    <row r="444" spans="12:13">
      <c r="L444" s="63"/>
      <c r="M444" s="63"/>
    </row>
    <row r="445" spans="12:13">
      <c r="L445" s="63"/>
      <c r="M445" s="63"/>
    </row>
    <row r="446" spans="12:13">
      <c r="L446" s="63"/>
      <c r="M446" s="63"/>
    </row>
    <row r="447" spans="12:13">
      <c r="L447" s="63"/>
      <c r="M447" s="63"/>
    </row>
    <row r="448" spans="12:13">
      <c r="L448" s="63"/>
      <c r="M448" s="63"/>
    </row>
    <row r="449" spans="12:13">
      <c r="L449" s="63"/>
      <c r="M449" s="63"/>
    </row>
    <row r="450" spans="12:13">
      <c r="L450" s="63"/>
      <c r="M450" s="63"/>
    </row>
  </sheetData>
  <mergeCells count="14">
    <mergeCell ref="A8:A9"/>
    <mergeCell ref="B8:I8"/>
    <mergeCell ref="J8:J9"/>
    <mergeCell ref="B65:I65"/>
    <mergeCell ref="B6:N6"/>
    <mergeCell ref="M7:N7"/>
    <mergeCell ref="J1:N1"/>
    <mergeCell ref="J2:N2"/>
    <mergeCell ref="J3:N3"/>
    <mergeCell ref="J4:N4"/>
    <mergeCell ref="L8:L9"/>
    <mergeCell ref="M8:M9"/>
    <mergeCell ref="N8:N9"/>
    <mergeCell ref="K8:K9"/>
  </mergeCells>
  <phoneticPr fontId="17" type="noConversion"/>
  <pageMargins left="0.39370078740157483" right="0.39370078740157483" top="0.59055118110236227" bottom="0.19685039370078741" header="0" footer="0"/>
  <pageSetup paperSize="9" scale="97" fitToHeight="20" orientation="landscape" r:id="rId1"/>
  <headerFooter alignWithMargins="0"/>
  <rowBreaks count="1" manualBreakCount="1">
    <brk id="7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4</vt:lpstr>
      <vt:lpstr>'приложение 4'!Заголовки_для_печати</vt:lpstr>
      <vt:lpstr>'приложение 4'!Область_печати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Совет депутатов</cp:lastModifiedBy>
  <cp:lastPrinted>2020-06-26T05:48:52Z</cp:lastPrinted>
  <dcterms:created xsi:type="dcterms:W3CDTF">1996-10-08T23:32:33Z</dcterms:created>
  <dcterms:modified xsi:type="dcterms:W3CDTF">2020-06-26T05:49:10Z</dcterms:modified>
</cp:coreProperties>
</file>