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Лист1!$A$1:$X$34</definedName>
  </definedNames>
  <calcPr calcId="124519"/>
</workbook>
</file>

<file path=xl/calcChain.xml><?xml version="1.0" encoding="utf-8"?>
<calcChain xmlns="http://schemas.openxmlformats.org/spreadsheetml/2006/main">
  <c r="U32" i="1"/>
  <c r="U33"/>
  <c r="R32"/>
  <c r="R33" s="1"/>
  <c r="U20"/>
  <c r="U19"/>
  <c r="U31"/>
  <c r="U30"/>
  <c r="S32"/>
  <c r="U10"/>
  <c r="U12"/>
  <c r="S33"/>
  <c r="P33"/>
  <c r="O33"/>
  <c r="N33"/>
  <c r="M33"/>
  <c r="L33"/>
  <c r="K33"/>
  <c r="J33"/>
  <c r="I33"/>
  <c r="H33"/>
  <c r="G33"/>
  <c r="T32"/>
  <c r="T33" s="1"/>
  <c r="Q32"/>
  <c r="Q33" s="1"/>
  <c r="P32"/>
  <c r="O32"/>
  <c r="N32"/>
  <c r="M32"/>
  <c r="L32"/>
  <c r="K32"/>
  <c r="J32"/>
  <c r="I32"/>
  <c r="H32"/>
  <c r="G32"/>
  <c r="U8"/>
  <c r="U18"/>
</calcChain>
</file>

<file path=xl/sharedStrings.xml><?xml version="1.0" encoding="utf-8"?>
<sst xmlns="http://schemas.openxmlformats.org/spreadsheetml/2006/main" count="346" uniqueCount="89">
  <si>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</si>
  <si>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</si>
  <si>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</si>
  <si>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</si>
  <si>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</si>
  <si>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</si>
  <si>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</si>
  <si>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</si>
  <si>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</si>
  <si>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</si>
  <si>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</si>
  <si>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</si>
  <si>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</si>
  <si>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</si>
  <si>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</si>
  <si>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</si>
  <si>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</si>
  <si>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</si>
  <si>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</si>
  <si>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Поддержание внутрипоселковых дорог общего пользования муниципального значения, сохранение протяженности внутрипоселковых дорог общего пользования муниципального значения за счет ремонта</t>
  </si>
  <si>
    <t>Задача 1: Сохранение и улучшение существующей сети внутрипоселенческих дорог, доведение их  технического состояния до уровня соответствующего нормативным требованиям</t>
  </si>
  <si>
    <t>Администрация Малиновского сельсовета Ачинского района</t>
  </si>
  <si>
    <t>Х</t>
  </si>
  <si>
    <t>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</si>
  <si>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1.3: Паспортизация дорожной сети</t>
  </si>
  <si>
    <t>Межевание и оформление внутрипоселенческих дорог в собственность-18 земельных участков</t>
  </si>
  <si>
    <t>0,1% от суммы выделяемой субсидии на содержание дорог</t>
  </si>
  <si>
    <t>01100S3930</t>
  </si>
  <si>
    <t>Не менее 1% от суммы выделяемой субсидии на осуществление дорожной деятельности</t>
  </si>
  <si>
    <t>01100S4920</t>
  </si>
  <si>
    <t>Не менее 1% от суммы выделяемой субсидии на обустройство пешеходных переходов и нанесение дорожной разметки</t>
  </si>
  <si>
    <t>01100S5090</t>
  </si>
  <si>
    <t>Не менее 1% от суммы выделяемой субсидии на капитальный ремонт автомобильных дорог</t>
  </si>
  <si>
    <t>01100S5080</t>
  </si>
  <si>
    <t>Не менее 1% от суммы выделяемой субсидии на содержание автомобильных дорог</t>
  </si>
  <si>
    <t>011R310601</t>
  </si>
  <si>
    <t>Отсыпка щебнем ул. Васильковая и Северная</t>
  </si>
  <si>
    <t>Текущий ремонт автомобильной дороги 1-й квартал и автомобильной дороги проходящей вдоль 3-го и 4-го квартала (от амбулатории до ул.Молодежная)</t>
  </si>
  <si>
    <t>01100S3950</t>
  </si>
  <si>
    <t>011R374270</t>
  </si>
  <si>
    <t>Обустройство участков улично-дорожной сети вблизи образовательной организации МБОУ «Малиновская СШ» п. Малиновка</t>
  </si>
  <si>
    <t>Итого по  задаче 1</t>
  </si>
  <si>
    <t>Всего по подпрограмме</t>
  </si>
  <si>
    <t xml:space="preserve">Приложение № 2 
к подпрограмме 1 «Развитие и содержание сети внутрипоселковых дорог общего пользования Малиновского сельсовета» 
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</si>
  <si>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руб.), годы</t>
  </si>
  <si>
    <t>Перечень мероприятий подпрограммы</t>
  </si>
  <si>
    <t xml:space="preserve"> «Развитие и содержание сети внутрипоселковых дорог общего пользования Малиновского сельсовета»</t>
  </si>
  <si>
    <t>Доставка щебня и ПГС-500 тонн, отсыпка и грейдирование внутрипоселенческих дорог -6,6 км.; очистка внутрипоселенческих дорог от снега - 13км, ямочный ремонт внутрипоселенческих дорог в летнее время-6,4 км, асфальтирование дорог-13 км, Нанесение горизонтальной дорожной разметки на пешеходном переходе- 1шт,уплата иных платежей (гос. пошлин), грейдирование улиц, экспертиза асфальтобетонной смеси</t>
  </si>
  <si>
    <t>244         831</t>
  </si>
  <si>
    <t>Нанесение горизонтальной дорожной разметки на пешеходном переходе- 1шт,Приобретение, установка дорожных знаков 4-шт.Устройство искусственной дорожной неровности – 1 шт.</t>
  </si>
  <si>
    <t>Капитальный ремонт дорожного полотна по ул. 2-ая Молодежная; ул. Цветочная;  дороги, проходящей от автобусной остановки через 1-й, 2-й, 3-й квартала и ул. Центральная;ул. 1-ая Молодежная, текущий ремонт ул. Цветочная, текущий ремонт ул. Цветочная (остатки), текущий ремонт ул. 1-й квартал проезд до ТП-8</t>
  </si>
  <si>
    <t xml:space="preserve">Мероприятие 1.16: Софинансирование за счет средств поселения осуществление дорожной деятельности в целях решения задач социально-экономического развития территорий </t>
  </si>
  <si>
    <t>Ожидаемый результат от реализации подпрограммного мероприятия  (в натуральном выражении)</t>
  </si>
  <si>
    <t>0409</t>
  </si>
  <si>
    <t>0110075080</t>
  </si>
  <si>
    <t>0110094090</t>
  </si>
  <si>
    <t>0110094120</t>
  </si>
  <si>
    <t>0110094130</t>
  </si>
  <si>
    <t>0110095080</t>
  </si>
  <si>
    <t>0110073930</t>
  </si>
  <si>
    <t>0110074920</t>
  </si>
  <si>
    <t>0110075090</t>
  </si>
  <si>
    <t>0110077450</t>
  </si>
  <si>
    <t>0110082040</t>
  </si>
  <si>
    <t>0110073950</t>
  </si>
  <si>
    <t>Капитальный ремонт дорожного полотна по ул. Центральной;Очистка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</si>
  <si>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1.1:                      Расходы за счет средств краевой субсидии на содержание автомобильных дорог общего пользования местного значения за  счет средств дорожного фонда Красноярского края</t>
  </si>
  <si>
    <t xml:space="preserve">Мероприятие 1.2:                     Содержание  дорог за счет средств «Дорожного фонда» </t>
  </si>
  <si>
    <t>Мероприятие 1.4:                      Расходы по осуществлению мероприятий по  содержанию сети внутрипоселковых дорог общего пользования Малиновского сельсовета</t>
  </si>
  <si>
    <t>Мероприятие 1.5:                     Софинансирование на содержание внутрипоселенческих дорог за счет средств бюджета сельсовета</t>
  </si>
  <si>
    <t xml:space="preserve">Мероприятие 1.6:              Расходы за счет средств краевой субсидии на осуществление  дорожной деятельности в отношении автомобильных дорог общего пользования местного значения за счет средств дорожного фонда Красноярского края </t>
  </si>
  <si>
    <t>Мероприятие 1.7:                   Расходы за счет средств краевой субсидии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</si>
  <si>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1.8:             Софинансирование расходов за счет средств поселения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</si>
  <si>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Мероприятие 1.9:                 Софинансирование расходов за счет средств поселения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</si>
  <si>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1.11:                  Софинансирование расходов за счет средств поселения на капитальный ремонт  автомобильных дорог общего пользования местного значения за счет средств дорожного фонда Красноярского края</t>
  </si>
  <si>
    <t>Мероприятие 1.11.1:    Софинансирование расходов за счет средств поселения содержание  автомобильных дорог общего пользования местного значения за счет средств дорожного фонда Красноярского края</t>
  </si>
  <si>
    <t>Мероприятие 1.12:           Расходы на реализацию мероприятий, направленных на повышение безопасности дорожного движения, за счет средств дорожного фонда</t>
  </si>
  <si>
    <t xml:space="preserve">Мероприятие 1.13:           Расходы за счет средств краевого бюджета за содействие развитию налогового потенциала </t>
  </si>
  <si>
    <t xml:space="preserve">Мероприятие 1.14:            Расходы на содержание дорог за счет средств муниципального района </t>
  </si>
  <si>
    <t xml:space="preserve">Мероприятие 1.15:        Расходы на осуществление дорожной деятельности в целях решения задач социально-экономического развития территорий </t>
  </si>
  <si>
    <t>Мероприятие 1.17:         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</si>
  <si>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2026 год</t>
  </si>
  <si>
    <t>2027 год</t>
  </si>
  <si>
    <t>Итого за 2014-2027 годы</t>
  </si>
  <si>
    <t>01100SД160</t>
  </si>
  <si>
    <t>011И5SД130</t>
  </si>
  <si>
    <t>Мероприятие 1.10:                  Расходы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</si>
  <si>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обустройству участков улично-дорожной сети вблизи образовательных организаций Малиновский филиал КГАПОУ «Ачинский колледж транспорта и сельского хозяйства» и МАДОУ "Малиновский детский сад" п. Малиновка </t>
  </si>
  <si>
    <t>Текущий ремонт автомобильной дороги ул. Солнечная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</si>
</sst>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9" fontId="0" fillId="0" borderId="0" xfId="0" applyNumberFormat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textRotation="90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0" fillId="0" borderId="0" xfId="0" applyNumberFormat="1" applyAlignment="1">
      <alignment horizontal="center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2" borderId="7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 applyAlignment="1">
      <alignment horizontal="center"/>
    </xf>
    <xf numFmtId="0" fontId="3" fillId="2" borderId="7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/>
    </xf>
    <xf numFmtId="0" fontId="3" fillId="2" borderId="7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9" fontId="1" fillId="2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49" fontId="5" fillId="0" borderId="1" xfId="0" applyNumberFormat="1" applyFont="1" applyBorder="1" applyAlignment="1"/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topLeftCell="A22" zoomScale="90" zoomScaleNormal="90" workbookViewId="0">
      <selection activeCell="R10" sqref="R10"/>
    </sheetView>
  </sheetViews>
  <sheetFormatPr defaultRowHeight="15"/>
  <cols>
    <col min="1" max="1" width="27.5703125" customWidth="1"/>
    <col min="2" max="2" width="11.28515625" customWidth="1"/>
    <col min="3" max="3" width="5.28515625" customWidth="1"/>
    <col min="4" max="4" width="7.28515625" style="12" customWidth="1"/>
    <col min="5" max="5" width="5.7109375" style="21" customWidth="1"/>
    <col min="6" max="6" width="5.7109375" customWidth="1"/>
    <col min="7" max="7" width="6.85546875" style="1" customWidth="1"/>
    <col min="8" max="8" width="6.7109375" style="1" customWidth="1"/>
    <col min="9" max="9" width="8.28515625" style="1" customWidth="1"/>
    <col min="10" max="10" width="7.42578125" style="1" customWidth="1"/>
    <col min="11" max="11" width="7.140625" style="1" customWidth="1"/>
    <col min="12" max="12" width="7.85546875" style="1" customWidth="1"/>
    <col min="13" max="13" width="7.28515625" style="1" customWidth="1"/>
    <col min="14" max="14" width="7.85546875" style="1" customWidth="1"/>
    <col min="15" max="15" width="9.28515625" style="40" customWidth="1"/>
    <col min="16" max="16" width="6.85546875" style="1" customWidth="1"/>
    <col min="17" max="17" width="7.85546875" style="44" customWidth="1"/>
    <col min="18" max="18" width="7.5703125" style="44" customWidth="1"/>
    <col min="19" max="20" width="6.85546875" style="44" customWidth="1"/>
    <col min="21" max="21" width="10.28515625" style="44" customWidth="1"/>
  </cols>
  <sheetData>
    <row r="1" spans="1:24" ht="63" customHeight="1">
      <c r="O1" s="137" t="s">
        <v>43</v>
      </c>
      <c r="P1" s="137"/>
      <c r="Q1" s="137"/>
      <c r="R1" s="137"/>
      <c r="S1" s="137"/>
      <c r="T1" s="137"/>
      <c r="U1" s="137"/>
      <c r="V1" s="137"/>
      <c r="W1" s="137"/>
      <c r="X1" s="137"/>
    </row>
    <row r="2" spans="1:24" ht="15.75">
      <c r="F2" s="2"/>
      <c r="G2" s="138" t="s">
        <v>45</v>
      </c>
      <c r="H2" s="138"/>
      <c r="I2" s="138"/>
      <c r="J2" s="138"/>
      <c r="K2" s="138"/>
      <c r="L2" s="138"/>
      <c r="M2" s="138"/>
      <c r="N2" s="138"/>
      <c r="O2" s="35"/>
      <c r="P2" s="20"/>
    </row>
    <row r="3" spans="1:24" ht="15.75">
      <c r="F3" s="139" t="s">
        <v>46</v>
      </c>
      <c r="G3" s="139"/>
      <c r="H3" s="139"/>
      <c r="I3" s="139"/>
      <c r="J3" s="139"/>
      <c r="K3" s="139"/>
      <c r="L3" s="139"/>
      <c r="M3" s="139"/>
      <c r="N3" s="139"/>
      <c r="O3" s="139"/>
      <c r="P3" s="139"/>
    </row>
    <row r="4" spans="1:24" ht="39" customHeight="1">
      <c r="A4" s="97" t="s">
        <v>0</v>
      </c>
      <c r="B4" s="97" t="s">
        <v>1</v>
      </c>
      <c r="C4" s="98" t="s">
        <v>2</v>
      </c>
      <c r="D4" s="99"/>
      <c r="E4" s="99"/>
      <c r="F4" s="100"/>
      <c r="G4" s="101" t="s">
        <v>44</v>
      </c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97" t="s">
        <v>52</v>
      </c>
      <c r="W4" s="97"/>
      <c r="X4" s="97"/>
    </row>
    <row r="5" spans="1:24" ht="60" customHeight="1">
      <c r="A5" s="97"/>
      <c r="B5" s="97"/>
      <c r="C5" s="8" t="s">
        <v>3</v>
      </c>
      <c r="D5" s="13" t="s">
        <v>4</v>
      </c>
      <c r="E5" s="13" t="s">
        <v>5</v>
      </c>
      <c r="F5" s="8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36" t="s">
        <v>15</v>
      </c>
      <c r="P5" s="9" t="s">
        <v>16</v>
      </c>
      <c r="Q5" s="45" t="s">
        <v>17</v>
      </c>
      <c r="R5" s="45" t="s">
        <v>18</v>
      </c>
      <c r="S5" s="45" t="s">
        <v>81</v>
      </c>
      <c r="T5" s="45" t="s">
        <v>82</v>
      </c>
      <c r="U5" s="46" t="s">
        <v>83</v>
      </c>
      <c r="V5" s="97"/>
      <c r="W5" s="97"/>
      <c r="X5" s="97"/>
    </row>
    <row r="6" spans="1:24">
      <c r="A6" s="103" t="s">
        <v>19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</row>
    <row r="7" spans="1:24">
      <c r="A7" s="103" t="s">
        <v>20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</row>
    <row r="8" spans="1:24" ht="25.5" customHeight="1">
      <c r="A8" s="136" t="s">
        <v>66</v>
      </c>
      <c r="B8" s="104" t="s">
        <v>21</v>
      </c>
      <c r="C8" s="105">
        <v>814</v>
      </c>
      <c r="D8" s="106" t="s">
        <v>53</v>
      </c>
      <c r="E8" s="107" t="s">
        <v>54</v>
      </c>
      <c r="F8" s="105">
        <v>244</v>
      </c>
      <c r="G8" s="108">
        <v>48</v>
      </c>
      <c r="H8" s="105">
        <v>105</v>
      </c>
      <c r="I8" s="105" t="s">
        <v>22</v>
      </c>
      <c r="J8" s="109">
        <v>152</v>
      </c>
      <c r="K8" s="110">
        <v>185.1</v>
      </c>
      <c r="L8" s="111">
        <v>153</v>
      </c>
      <c r="M8" s="110">
        <v>165.1</v>
      </c>
      <c r="N8" s="110">
        <v>171.7</v>
      </c>
      <c r="O8" s="102" t="s">
        <v>22</v>
      </c>
      <c r="P8" s="110" t="s">
        <v>22</v>
      </c>
      <c r="Q8" s="113" t="s">
        <v>22</v>
      </c>
      <c r="R8" s="113" t="s">
        <v>22</v>
      </c>
      <c r="S8" s="115" t="s">
        <v>22</v>
      </c>
      <c r="T8" s="115" t="s">
        <v>22</v>
      </c>
      <c r="U8" s="114">
        <f>G8+H8+J8+K8+L8+M8+N8</f>
        <v>979.90000000000009</v>
      </c>
      <c r="V8" s="80" t="s">
        <v>23</v>
      </c>
      <c r="W8" s="81"/>
      <c r="X8" s="82"/>
    </row>
    <row r="9" spans="1:24" ht="81.75" customHeight="1">
      <c r="A9" s="136"/>
      <c r="B9" s="104"/>
      <c r="C9" s="105"/>
      <c r="D9" s="106"/>
      <c r="E9" s="107"/>
      <c r="F9" s="105"/>
      <c r="G9" s="108"/>
      <c r="H9" s="105"/>
      <c r="I9" s="105"/>
      <c r="J9" s="109"/>
      <c r="K9" s="110"/>
      <c r="L9" s="111"/>
      <c r="M9" s="110"/>
      <c r="N9" s="110"/>
      <c r="O9" s="102"/>
      <c r="P9" s="110"/>
      <c r="Q9" s="113"/>
      <c r="R9" s="113"/>
      <c r="S9" s="116"/>
      <c r="T9" s="116"/>
      <c r="U9" s="114"/>
      <c r="V9" s="83"/>
      <c r="W9" s="84"/>
      <c r="X9" s="85"/>
    </row>
    <row r="10" spans="1:24" ht="99.75" customHeight="1">
      <c r="A10" s="4" t="s">
        <v>67</v>
      </c>
      <c r="B10" s="4" t="s">
        <v>21</v>
      </c>
      <c r="C10" s="10">
        <v>814</v>
      </c>
      <c r="D10" s="14" t="s">
        <v>53</v>
      </c>
      <c r="E10" s="22" t="s">
        <v>55</v>
      </c>
      <c r="F10" s="10">
        <v>244</v>
      </c>
      <c r="G10" s="10">
        <v>123.4</v>
      </c>
      <c r="H10" s="10">
        <v>50.9</v>
      </c>
      <c r="I10" s="10">
        <v>74.7</v>
      </c>
      <c r="J10" s="11">
        <v>89.6</v>
      </c>
      <c r="K10" s="11">
        <v>75.900000000000006</v>
      </c>
      <c r="L10" s="11">
        <v>95.2</v>
      </c>
      <c r="M10" s="11">
        <v>108.1</v>
      </c>
      <c r="N10" s="11">
        <v>110.9</v>
      </c>
      <c r="O10" s="37">
        <v>71.5</v>
      </c>
      <c r="P10" s="11">
        <v>332.7</v>
      </c>
      <c r="Q10" s="47">
        <v>386</v>
      </c>
      <c r="R10" s="41">
        <v>342</v>
      </c>
      <c r="S10" s="56">
        <v>376.8</v>
      </c>
      <c r="T10" s="56">
        <v>517.79999999999995</v>
      </c>
      <c r="U10" s="66">
        <f>G10+H10+I10+J10+K10+L10+M10+N10+O10+P10+Q10+R10+T10+S10</f>
        <v>2755.5</v>
      </c>
      <c r="V10" s="140" t="s">
        <v>23</v>
      </c>
      <c r="W10" s="141"/>
      <c r="X10" s="142"/>
    </row>
    <row r="11" spans="1:24" ht="102.75" customHeight="1">
      <c r="A11" s="4" t="s">
        <v>24</v>
      </c>
      <c r="B11" s="4" t="s">
        <v>21</v>
      </c>
      <c r="C11" s="10">
        <v>814</v>
      </c>
      <c r="D11" s="14" t="s">
        <v>53</v>
      </c>
      <c r="E11" s="22" t="s">
        <v>56</v>
      </c>
      <c r="F11" s="10">
        <v>244</v>
      </c>
      <c r="G11" s="6">
        <v>150</v>
      </c>
      <c r="H11" s="6" t="s">
        <v>22</v>
      </c>
      <c r="I11" s="6" t="s">
        <v>22</v>
      </c>
      <c r="J11" s="7" t="s">
        <v>22</v>
      </c>
      <c r="K11" s="7" t="s">
        <v>22</v>
      </c>
      <c r="L11" s="7" t="s">
        <v>22</v>
      </c>
      <c r="M11" s="7" t="s">
        <v>22</v>
      </c>
      <c r="N11" s="7" t="s">
        <v>22</v>
      </c>
      <c r="O11" s="38" t="s">
        <v>22</v>
      </c>
      <c r="P11" s="7" t="s">
        <v>22</v>
      </c>
      <c r="Q11" s="48" t="s">
        <v>22</v>
      </c>
      <c r="R11" s="48" t="s">
        <v>22</v>
      </c>
      <c r="S11" s="48" t="s">
        <v>22</v>
      </c>
      <c r="T11" s="48" t="s">
        <v>22</v>
      </c>
      <c r="U11" s="49">
        <v>150</v>
      </c>
      <c r="V11" s="140" t="s">
        <v>25</v>
      </c>
      <c r="W11" s="141"/>
      <c r="X11" s="142"/>
    </row>
    <row r="12" spans="1:24" ht="234" customHeight="1">
      <c r="A12" s="16" t="s">
        <v>68</v>
      </c>
      <c r="B12" s="4" t="s">
        <v>21</v>
      </c>
      <c r="C12" s="10">
        <v>814</v>
      </c>
      <c r="D12" s="14" t="s">
        <v>53</v>
      </c>
      <c r="E12" s="22" t="s">
        <v>57</v>
      </c>
      <c r="F12" s="11" t="s">
        <v>48</v>
      </c>
      <c r="G12" s="10">
        <v>52.4</v>
      </c>
      <c r="H12" s="10">
        <v>69.900000000000006</v>
      </c>
      <c r="I12" s="26">
        <v>185</v>
      </c>
      <c r="J12" s="11">
        <v>171.2</v>
      </c>
      <c r="K12" s="11">
        <v>178.6</v>
      </c>
      <c r="L12" s="11">
        <v>1702.7</v>
      </c>
      <c r="M12" s="11">
        <v>638.4</v>
      </c>
      <c r="N12" s="25">
        <v>595</v>
      </c>
      <c r="O12" s="37">
        <v>48.1</v>
      </c>
      <c r="P12" s="11">
        <v>1236.3</v>
      </c>
      <c r="Q12" s="41">
        <v>394.5</v>
      </c>
      <c r="R12" s="41">
        <v>1504.8</v>
      </c>
      <c r="S12" s="41">
        <v>100</v>
      </c>
      <c r="T12" s="41">
        <v>100</v>
      </c>
      <c r="U12" s="49">
        <f>G12+H12+I12+J12+K12+L12+M12+N12+O12+P12+Q12+R12+T12+S12</f>
        <v>6976.9000000000005</v>
      </c>
      <c r="V12" s="136" t="s">
        <v>47</v>
      </c>
      <c r="W12" s="136"/>
      <c r="X12" s="136"/>
    </row>
    <row r="13" spans="1:24" ht="98.25" customHeight="1">
      <c r="A13" s="16" t="s">
        <v>69</v>
      </c>
      <c r="B13" s="4" t="s">
        <v>21</v>
      </c>
      <c r="C13" s="5">
        <v>814</v>
      </c>
      <c r="D13" s="15" t="s">
        <v>53</v>
      </c>
      <c r="E13" s="23" t="s">
        <v>58</v>
      </c>
      <c r="F13" s="5">
        <v>244</v>
      </c>
      <c r="G13" s="10">
        <v>0.1</v>
      </c>
      <c r="H13" s="10" t="s">
        <v>22</v>
      </c>
      <c r="I13" s="10" t="s">
        <v>22</v>
      </c>
      <c r="J13" s="11" t="s">
        <v>22</v>
      </c>
      <c r="K13" s="11" t="s">
        <v>22</v>
      </c>
      <c r="L13" s="11" t="s">
        <v>22</v>
      </c>
      <c r="M13" s="11" t="s">
        <v>22</v>
      </c>
      <c r="N13" s="11" t="s">
        <v>22</v>
      </c>
      <c r="O13" s="37" t="s">
        <v>22</v>
      </c>
      <c r="P13" s="7" t="s">
        <v>22</v>
      </c>
      <c r="Q13" s="48" t="s">
        <v>22</v>
      </c>
      <c r="R13" s="48" t="s">
        <v>22</v>
      </c>
      <c r="S13" s="48" t="s">
        <v>22</v>
      </c>
      <c r="T13" s="48" t="s">
        <v>22</v>
      </c>
      <c r="U13" s="57">
        <v>0.1</v>
      </c>
      <c r="V13" s="136" t="s">
        <v>26</v>
      </c>
      <c r="W13" s="136"/>
      <c r="X13" s="136"/>
    </row>
    <row r="14" spans="1:24" ht="137.25" customHeight="1">
      <c r="A14" s="16" t="s">
        <v>70</v>
      </c>
      <c r="B14" s="4" t="s">
        <v>21</v>
      </c>
      <c r="C14" s="5">
        <v>814</v>
      </c>
      <c r="D14" s="15" t="s">
        <v>53</v>
      </c>
      <c r="E14" s="23" t="s">
        <v>59</v>
      </c>
      <c r="F14" s="5">
        <v>244</v>
      </c>
      <c r="G14" s="10" t="s">
        <v>22</v>
      </c>
      <c r="H14" s="10" t="s">
        <v>22</v>
      </c>
      <c r="I14" s="26">
        <v>1352</v>
      </c>
      <c r="J14" s="11" t="s">
        <v>22</v>
      </c>
      <c r="K14" s="11" t="s">
        <v>22</v>
      </c>
      <c r="L14" s="11" t="s">
        <v>22</v>
      </c>
      <c r="M14" s="11" t="s">
        <v>22</v>
      </c>
      <c r="N14" s="11" t="s">
        <v>22</v>
      </c>
      <c r="O14" s="37" t="s">
        <v>22</v>
      </c>
      <c r="P14" s="11" t="s">
        <v>22</v>
      </c>
      <c r="Q14" s="43" t="s">
        <v>22</v>
      </c>
      <c r="R14" s="56" t="s">
        <v>22</v>
      </c>
      <c r="S14" s="56" t="s">
        <v>22</v>
      </c>
      <c r="T14" s="56" t="s">
        <v>22</v>
      </c>
      <c r="U14" s="50">
        <v>1352</v>
      </c>
      <c r="V14" s="136" t="s">
        <v>65</v>
      </c>
      <c r="W14" s="136"/>
      <c r="X14" s="136"/>
    </row>
    <row r="15" spans="1:24" ht="123" customHeight="1">
      <c r="A15" s="4" t="s">
        <v>71</v>
      </c>
      <c r="B15" s="4" t="s">
        <v>21</v>
      </c>
      <c r="C15" s="5">
        <v>814</v>
      </c>
      <c r="D15" s="15" t="s">
        <v>53</v>
      </c>
      <c r="E15" s="23" t="s">
        <v>60</v>
      </c>
      <c r="F15" s="5">
        <v>244</v>
      </c>
      <c r="G15" s="10" t="s">
        <v>22</v>
      </c>
      <c r="H15" s="10" t="s">
        <v>22</v>
      </c>
      <c r="I15" s="10">
        <v>76.8</v>
      </c>
      <c r="J15" s="11" t="s">
        <v>22</v>
      </c>
      <c r="K15" s="11" t="s">
        <v>22</v>
      </c>
      <c r="L15" s="11" t="s">
        <v>22</v>
      </c>
      <c r="M15" s="11" t="s">
        <v>22</v>
      </c>
      <c r="N15" s="11" t="s">
        <v>22</v>
      </c>
      <c r="O15" s="37" t="s">
        <v>22</v>
      </c>
      <c r="P15" s="11" t="s">
        <v>22</v>
      </c>
      <c r="Q15" s="43" t="s">
        <v>22</v>
      </c>
      <c r="R15" s="56" t="s">
        <v>22</v>
      </c>
      <c r="S15" s="56" t="s">
        <v>22</v>
      </c>
      <c r="T15" s="56" t="s">
        <v>22</v>
      </c>
      <c r="U15" s="57">
        <v>76.8</v>
      </c>
      <c r="V15" s="140" t="s">
        <v>49</v>
      </c>
      <c r="W15" s="141"/>
      <c r="X15" s="142"/>
    </row>
    <row r="16" spans="1:24" ht="140.25" customHeight="1">
      <c r="A16" s="4" t="s">
        <v>72</v>
      </c>
      <c r="B16" s="4" t="s">
        <v>21</v>
      </c>
      <c r="C16" s="5">
        <v>814</v>
      </c>
      <c r="D16" s="15" t="s">
        <v>53</v>
      </c>
      <c r="E16" s="23" t="s">
        <v>27</v>
      </c>
      <c r="F16" s="5">
        <v>244</v>
      </c>
      <c r="G16" s="10" t="s">
        <v>22</v>
      </c>
      <c r="H16" s="10" t="s">
        <v>22</v>
      </c>
      <c r="I16" s="10">
        <v>37</v>
      </c>
      <c r="J16" s="11" t="s">
        <v>22</v>
      </c>
      <c r="K16" s="11" t="s">
        <v>22</v>
      </c>
      <c r="L16" s="11" t="s">
        <v>22</v>
      </c>
      <c r="M16" s="11" t="s">
        <v>22</v>
      </c>
      <c r="N16" s="11" t="s">
        <v>22</v>
      </c>
      <c r="O16" s="37" t="s">
        <v>22</v>
      </c>
      <c r="P16" s="11" t="s">
        <v>22</v>
      </c>
      <c r="Q16" s="43" t="s">
        <v>22</v>
      </c>
      <c r="R16" s="56" t="s">
        <v>22</v>
      </c>
      <c r="S16" s="56" t="s">
        <v>22</v>
      </c>
      <c r="T16" s="56" t="s">
        <v>22</v>
      </c>
      <c r="U16" s="50">
        <v>37</v>
      </c>
      <c r="V16" s="136" t="s">
        <v>28</v>
      </c>
      <c r="W16" s="136"/>
      <c r="X16" s="136"/>
    </row>
    <row r="17" spans="1:24" ht="127.5" customHeight="1">
      <c r="A17" s="4" t="s">
        <v>73</v>
      </c>
      <c r="B17" s="4" t="s">
        <v>21</v>
      </c>
      <c r="C17" s="5">
        <v>814</v>
      </c>
      <c r="D17" s="15" t="s">
        <v>53</v>
      </c>
      <c r="E17" s="23" t="s">
        <v>29</v>
      </c>
      <c r="F17" s="5">
        <v>244</v>
      </c>
      <c r="G17" s="10" t="s">
        <v>22</v>
      </c>
      <c r="H17" s="10" t="s">
        <v>22</v>
      </c>
      <c r="I17" s="10">
        <v>17.2</v>
      </c>
      <c r="J17" s="11" t="s">
        <v>22</v>
      </c>
      <c r="K17" s="11" t="s">
        <v>22</v>
      </c>
      <c r="L17" s="11" t="s">
        <v>22</v>
      </c>
      <c r="M17" s="11" t="s">
        <v>22</v>
      </c>
      <c r="N17" s="11" t="s">
        <v>22</v>
      </c>
      <c r="O17" s="37" t="s">
        <v>22</v>
      </c>
      <c r="P17" s="11" t="s">
        <v>22</v>
      </c>
      <c r="Q17" s="43" t="s">
        <v>22</v>
      </c>
      <c r="R17" s="56" t="s">
        <v>22</v>
      </c>
      <c r="S17" s="56" t="s">
        <v>22</v>
      </c>
      <c r="T17" s="56" t="s">
        <v>22</v>
      </c>
      <c r="U17" s="57">
        <v>17.2</v>
      </c>
      <c r="V17" s="136" t="s">
        <v>30</v>
      </c>
      <c r="W17" s="136"/>
      <c r="X17" s="136"/>
    </row>
    <row r="18" spans="1:24" ht="153.75" customHeight="1">
      <c r="A18" s="77" t="s">
        <v>86</v>
      </c>
      <c r="B18" s="77" t="s">
        <v>21</v>
      </c>
      <c r="C18" s="5">
        <v>814</v>
      </c>
      <c r="D18" s="15" t="s">
        <v>53</v>
      </c>
      <c r="E18" s="23" t="s">
        <v>61</v>
      </c>
      <c r="F18" s="5">
        <v>244</v>
      </c>
      <c r="G18" s="10" t="s">
        <v>22</v>
      </c>
      <c r="H18" s="10" t="s">
        <v>22</v>
      </c>
      <c r="I18" s="10" t="s">
        <v>22</v>
      </c>
      <c r="J18" s="25">
        <v>1235</v>
      </c>
      <c r="K18" s="11">
        <v>919.9</v>
      </c>
      <c r="L18" s="11">
        <v>819.5</v>
      </c>
      <c r="M18" s="11">
        <v>946.3</v>
      </c>
      <c r="N18" s="11">
        <v>1021.2</v>
      </c>
      <c r="O18" s="37">
        <v>1021.2</v>
      </c>
      <c r="P18" s="11">
        <v>0</v>
      </c>
      <c r="Q18" s="43">
        <v>0</v>
      </c>
      <c r="R18" s="56">
        <v>0</v>
      </c>
      <c r="S18" s="56">
        <v>0</v>
      </c>
      <c r="T18" s="56">
        <v>0</v>
      </c>
      <c r="U18" s="50">
        <f>J18+K18+L18+M18+N18+O18</f>
        <v>5963.0999999999995</v>
      </c>
      <c r="V18" s="136" t="s">
        <v>50</v>
      </c>
      <c r="W18" s="136"/>
      <c r="X18" s="136"/>
    </row>
    <row r="19" spans="1:24" ht="45" customHeight="1">
      <c r="A19" s="78"/>
      <c r="B19" s="78"/>
      <c r="C19" s="86">
        <v>814</v>
      </c>
      <c r="D19" s="90" t="s">
        <v>53</v>
      </c>
      <c r="E19" s="88" t="s">
        <v>84</v>
      </c>
      <c r="F19" s="86">
        <v>244</v>
      </c>
      <c r="G19" s="59" t="s">
        <v>22</v>
      </c>
      <c r="H19" s="59" t="s">
        <v>22</v>
      </c>
      <c r="I19" s="59" t="s">
        <v>22</v>
      </c>
      <c r="J19" s="61" t="s">
        <v>22</v>
      </c>
      <c r="K19" s="61" t="s">
        <v>22</v>
      </c>
      <c r="L19" s="61" t="s">
        <v>22</v>
      </c>
      <c r="M19" s="59" t="s">
        <v>22</v>
      </c>
      <c r="N19" s="59" t="s">
        <v>22</v>
      </c>
      <c r="O19" s="59" t="s">
        <v>22</v>
      </c>
      <c r="P19" s="61" t="s">
        <v>22</v>
      </c>
      <c r="Q19" s="61" t="s">
        <v>22</v>
      </c>
      <c r="R19" s="60">
        <v>1800</v>
      </c>
      <c r="S19" s="63">
        <v>0</v>
      </c>
      <c r="T19" s="63">
        <v>0</v>
      </c>
      <c r="U19" s="50">
        <f>R19</f>
        <v>1800</v>
      </c>
      <c r="V19" s="80" t="s">
        <v>88</v>
      </c>
      <c r="W19" s="81"/>
      <c r="X19" s="82"/>
    </row>
    <row r="20" spans="1:24" ht="48" customHeight="1">
      <c r="A20" s="79"/>
      <c r="B20" s="79"/>
      <c r="C20" s="87"/>
      <c r="D20" s="91"/>
      <c r="E20" s="89"/>
      <c r="F20" s="87"/>
      <c r="G20" s="59" t="s">
        <v>22</v>
      </c>
      <c r="H20" s="59" t="s">
        <v>22</v>
      </c>
      <c r="I20" s="59" t="s">
        <v>22</v>
      </c>
      <c r="J20" s="61" t="s">
        <v>22</v>
      </c>
      <c r="K20" s="61" t="s">
        <v>22</v>
      </c>
      <c r="L20" s="61" t="s">
        <v>22</v>
      </c>
      <c r="M20" s="59" t="s">
        <v>22</v>
      </c>
      <c r="N20" s="59" t="s">
        <v>22</v>
      </c>
      <c r="O20" s="59" t="s">
        <v>22</v>
      </c>
      <c r="P20" s="61" t="s">
        <v>22</v>
      </c>
      <c r="Q20" s="61" t="s">
        <v>22</v>
      </c>
      <c r="R20" s="61">
        <v>27.9</v>
      </c>
      <c r="S20" s="63">
        <v>0</v>
      </c>
      <c r="T20" s="63">
        <v>0</v>
      </c>
      <c r="U20" s="50">
        <f>R20</f>
        <v>27.9</v>
      </c>
      <c r="V20" s="83"/>
      <c r="W20" s="84"/>
      <c r="X20" s="85"/>
    </row>
    <row r="21" spans="1:24" ht="126.75" customHeight="1">
      <c r="A21" s="4" t="s">
        <v>74</v>
      </c>
      <c r="B21" s="4" t="s">
        <v>21</v>
      </c>
      <c r="C21" s="5">
        <v>814</v>
      </c>
      <c r="D21" s="15" t="s">
        <v>53</v>
      </c>
      <c r="E21" s="23" t="s">
        <v>31</v>
      </c>
      <c r="F21" s="5">
        <v>244</v>
      </c>
      <c r="G21" s="10" t="s">
        <v>22</v>
      </c>
      <c r="H21" s="10" t="s">
        <v>22</v>
      </c>
      <c r="I21" s="10" t="s">
        <v>22</v>
      </c>
      <c r="J21" s="11">
        <v>15</v>
      </c>
      <c r="K21" s="11">
        <v>17.5</v>
      </c>
      <c r="L21" s="11">
        <v>10</v>
      </c>
      <c r="M21" s="11">
        <v>12.3</v>
      </c>
      <c r="N21" s="11">
        <v>12.3</v>
      </c>
      <c r="O21" s="37">
        <v>167.2</v>
      </c>
      <c r="P21" s="11">
        <v>0</v>
      </c>
      <c r="Q21" s="43">
        <v>0</v>
      </c>
      <c r="R21" s="56">
        <v>0</v>
      </c>
      <c r="S21" s="56" t="s">
        <v>22</v>
      </c>
      <c r="T21" s="56" t="s">
        <v>22</v>
      </c>
      <c r="U21" s="57">
        <v>234.3</v>
      </c>
      <c r="V21" s="136" t="s">
        <v>32</v>
      </c>
      <c r="W21" s="136"/>
      <c r="X21" s="136"/>
    </row>
    <row r="22" spans="1:24" ht="114" customHeight="1">
      <c r="A22" s="4" t="s">
        <v>75</v>
      </c>
      <c r="B22" s="4" t="s">
        <v>21</v>
      </c>
      <c r="C22" s="5">
        <v>814</v>
      </c>
      <c r="D22" s="15" t="s">
        <v>53</v>
      </c>
      <c r="E22" s="23" t="s">
        <v>33</v>
      </c>
      <c r="F22" s="5">
        <v>244</v>
      </c>
      <c r="G22" s="10" t="s">
        <v>22</v>
      </c>
      <c r="H22" s="10" t="s">
        <v>22</v>
      </c>
      <c r="I22" s="10" t="s">
        <v>22</v>
      </c>
      <c r="J22" s="11">
        <v>3</v>
      </c>
      <c r="K22" s="11">
        <v>3</v>
      </c>
      <c r="L22" s="11">
        <v>2</v>
      </c>
      <c r="M22" s="11">
        <v>0.2</v>
      </c>
      <c r="N22" s="11">
        <v>0.1</v>
      </c>
      <c r="O22" s="37" t="s">
        <v>22</v>
      </c>
      <c r="P22" s="11" t="s">
        <v>22</v>
      </c>
      <c r="Q22" s="43" t="s">
        <v>22</v>
      </c>
      <c r="R22" s="56" t="s">
        <v>22</v>
      </c>
      <c r="S22" s="56" t="s">
        <v>22</v>
      </c>
      <c r="T22" s="56" t="s">
        <v>22</v>
      </c>
      <c r="U22" s="57">
        <v>8.3000000000000007</v>
      </c>
      <c r="V22" s="136" t="s">
        <v>34</v>
      </c>
      <c r="W22" s="136"/>
      <c r="X22" s="136"/>
    </row>
    <row r="23" spans="1:24" ht="109.5" customHeight="1">
      <c r="A23" s="4" t="s">
        <v>76</v>
      </c>
      <c r="B23" s="4" t="s">
        <v>21</v>
      </c>
      <c r="C23" s="5">
        <v>814</v>
      </c>
      <c r="D23" s="15" t="s">
        <v>53</v>
      </c>
      <c r="E23" s="23" t="s">
        <v>35</v>
      </c>
      <c r="F23" s="5">
        <v>244</v>
      </c>
      <c r="G23" s="10" t="s">
        <v>22</v>
      </c>
      <c r="H23" s="10" t="s">
        <v>22</v>
      </c>
      <c r="I23" s="10" t="s">
        <v>22</v>
      </c>
      <c r="J23" s="11" t="s">
        <v>22</v>
      </c>
      <c r="K23" s="11" t="s">
        <v>22</v>
      </c>
      <c r="L23" s="11" t="s">
        <v>22</v>
      </c>
      <c r="M23" s="11">
        <v>141.30000000000001</v>
      </c>
      <c r="N23" s="11" t="s">
        <v>22</v>
      </c>
      <c r="O23" s="37" t="s">
        <v>22</v>
      </c>
      <c r="P23" s="7" t="s">
        <v>22</v>
      </c>
      <c r="Q23" s="48" t="s">
        <v>22</v>
      </c>
      <c r="R23" s="48" t="s">
        <v>22</v>
      </c>
      <c r="S23" s="48" t="s">
        <v>22</v>
      </c>
      <c r="T23" s="48" t="s">
        <v>22</v>
      </c>
      <c r="U23" s="57">
        <v>141.30000000000001</v>
      </c>
      <c r="V23" s="112"/>
      <c r="W23" s="112"/>
      <c r="X23" s="112"/>
    </row>
    <row r="24" spans="1:24" ht="101.25" customHeight="1">
      <c r="A24" s="4" t="s">
        <v>77</v>
      </c>
      <c r="B24" s="4" t="s">
        <v>21</v>
      </c>
      <c r="C24" s="5">
        <v>814</v>
      </c>
      <c r="D24" s="15" t="s">
        <v>53</v>
      </c>
      <c r="E24" s="23" t="s">
        <v>62</v>
      </c>
      <c r="F24" s="5">
        <v>244</v>
      </c>
      <c r="G24" s="10" t="s">
        <v>22</v>
      </c>
      <c r="H24" s="10" t="s">
        <v>22</v>
      </c>
      <c r="I24" s="10" t="s">
        <v>22</v>
      </c>
      <c r="J24" s="11" t="s">
        <v>22</v>
      </c>
      <c r="K24" s="11" t="s">
        <v>22</v>
      </c>
      <c r="L24" s="11" t="s">
        <v>22</v>
      </c>
      <c r="M24" s="11">
        <v>26.7</v>
      </c>
      <c r="N24" s="11" t="s">
        <v>22</v>
      </c>
      <c r="O24" s="37">
        <v>98.3</v>
      </c>
      <c r="P24" s="11">
        <v>0</v>
      </c>
      <c r="Q24" s="43">
        <v>0</v>
      </c>
      <c r="R24" s="56">
        <v>0</v>
      </c>
      <c r="S24" s="56">
        <v>0</v>
      </c>
      <c r="T24" s="56">
        <v>0</v>
      </c>
      <c r="U24" s="50">
        <v>125</v>
      </c>
      <c r="V24" s="136" t="s">
        <v>36</v>
      </c>
      <c r="W24" s="136"/>
      <c r="X24" s="136"/>
    </row>
    <row r="25" spans="1:24" ht="102.75" customHeight="1">
      <c r="A25" s="4" t="s">
        <v>78</v>
      </c>
      <c r="B25" s="4" t="s">
        <v>21</v>
      </c>
      <c r="C25" s="10">
        <v>814</v>
      </c>
      <c r="D25" s="14" t="s">
        <v>53</v>
      </c>
      <c r="E25" s="22" t="s">
        <v>63</v>
      </c>
      <c r="F25" s="10">
        <v>244</v>
      </c>
      <c r="G25" s="10" t="s">
        <v>22</v>
      </c>
      <c r="H25" s="10" t="s">
        <v>22</v>
      </c>
      <c r="I25" s="10" t="s">
        <v>22</v>
      </c>
      <c r="J25" s="11" t="s">
        <v>22</v>
      </c>
      <c r="K25" s="11" t="s">
        <v>22</v>
      </c>
      <c r="L25" s="7" t="s">
        <v>22</v>
      </c>
      <c r="M25" s="11" t="s">
        <v>22</v>
      </c>
      <c r="N25" s="11" t="s">
        <v>22</v>
      </c>
      <c r="O25" s="37">
        <v>171.7</v>
      </c>
      <c r="P25" s="11">
        <v>0</v>
      </c>
      <c r="Q25" s="43">
        <v>0</v>
      </c>
      <c r="R25" s="56">
        <v>0</v>
      </c>
      <c r="S25" s="56">
        <v>0</v>
      </c>
      <c r="T25" s="56">
        <v>0</v>
      </c>
      <c r="U25" s="57">
        <v>171.7</v>
      </c>
      <c r="V25" s="112"/>
      <c r="W25" s="112"/>
      <c r="X25" s="112"/>
    </row>
    <row r="26" spans="1:24" ht="99.75" customHeight="1">
      <c r="A26" s="4" t="s">
        <v>79</v>
      </c>
      <c r="B26" s="4" t="s">
        <v>21</v>
      </c>
      <c r="C26" s="10">
        <v>814</v>
      </c>
      <c r="D26" s="14" t="s">
        <v>53</v>
      </c>
      <c r="E26" s="22" t="s">
        <v>64</v>
      </c>
      <c r="F26" s="10">
        <v>244</v>
      </c>
      <c r="G26" s="10" t="s">
        <v>22</v>
      </c>
      <c r="H26" s="10" t="s">
        <v>22</v>
      </c>
      <c r="I26" s="10" t="s">
        <v>22</v>
      </c>
      <c r="J26" s="11" t="s">
        <v>22</v>
      </c>
      <c r="K26" s="11" t="s">
        <v>22</v>
      </c>
      <c r="L26" s="7" t="s">
        <v>22</v>
      </c>
      <c r="M26" s="11" t="s">
        <v>22</v>
      </c>
      <c r="N26" s="11" t="s">
        <v>22</v>
      </c>
      <c r="O26" s="32">
        <v>15000</v>
      </c>
      <c r="P26" s="11" t="s">
        <v>22</v>
      </c>
      <c r="Q26" s="43" t="s">
        <v>22</v>
      </c>
      <c r="R26" s="56" t="s">
        <v>22</v>
      </c>
      <c r="S26" s="56">
        <v>0</v>
      </c>
      <c r="T26" s="56">
        <v>0</v>
      </c>
      <c r="U26" s="50">
        <v>15000</v>
      </c>
      <c r="V26" s="136" t="s">
        <v>37</v>
      </c>
      <c r="W26" s="136"/>
      <c r="X26" s="136"/>
    </row>
    <row r="27" spans="1:24" ht="108.75" customHeight="1">
      <c r="A27" s="4" t="s">
        <v>51</v>
      </c>
      <c r="B27" s="4" t="s">
        <v>21</v>
      </c>
      <c r="C27" s="10">
        <v>814</v>
      </c>
      <c r="D27" s="14" t="s">
        <v>53</v>
      </c>
      <c r="E27" s="22" t="s">
        <v>38</v>
      </c>
      <c r="F27" s="10">
        <v>244</v>
      </c>
      <c r="G27" s="10" t="s">
        <v>22</v>
      </c>
      <c r="H27" s="10" t="s">
        <v>22</v>
      </c>
      <c r="I27" s="10" t="s">
        <v>22</v>
      </c>
      <c r="J27" s="11" t="s">
        <v>22</v>
      </c>
      <c r="K27" s="11" t="s">
        <v>22</v>
      </c>
      <c r="L27" s="7" t="s">
        <v>22</v>
      </c>
      <c r="M27" s="11" t="s">
        <v>22</v>
      </c>
      <c r="N27" s="11" t="s">
        <v>22</v>
      </c>
      <c r="O27" s="37">
        <v>16.2</v>
      </c>
      <c r="P27" s="11" t="s">
        <v>22</v>
      </c>
      <c r="Q27" s="43">
        <v>0</v>
      </c>
      <c r="R27" s="56">
        <v>0</v>
      </c>
      <c r="S27" s="56">
        <v>0</v>
      </c>
      <c r="T27" s="56">
        <v>0</v>
      </c>
      <c r="U27" s="57">
        <v>16.2</v>
      </c>
      <c r="V27" s="136" t="s">
        <v>37</v>
      </c>
      <c r="W27" s="136"/>
      <c r="X27" s="136"/>
    </row>
    <row r="28" spans="1:24" ht="48" customHeight="1">
      <c r="A28" s="92" t="s">
        <v>80</v>
      </c>
      <c r="B28" s="77" t="s">
        <v>21</v>
      </c>
      <c r="C28" s="96">
        <v>814</v>
      </c>
      <c r="D28" s="143" t="s">
        <v>53</v>
      </c>
      <c r="E28" s="144" t="s">
        <v>39</v>
      </c>
      <c r="F28" s="96">
        <v>244</v>
      </c>
      <c r="G28" s="17" t="s">
        <v>22</v>
      </c>
      <c r="H28" s="17" t="s">
        <v>22</v>
      </c>
      <c r="I28" s="17" t="s">
        <v>22</v>
      </c>
      <c r="J28" s="18" t="s">
        <v>22</v>
      </c>
      <c r="K28" s="18" t="s">
        <v>22</v>
      </c>
      <c r="L28" s="19" t="s">
        <v>22</v>
      </c>
      <c r="M28" s="18" t="s">
        <v>22</v>
      </c>
      <c r="N28" s="18" t="s">
        <v>22</v>
      </c>
      <c r="O28" s="39" t="s">
        <v>22</v>
      </c>
      <c r="P28" s="27">
        <v>755</v>
      </c>
      <c r="Q28" s="42">
        <v>0</v>
      </c>
      <c r="R28" s="54">
        <v>0</v>
      </c>
      <c r="S28" s="54">
        <v>0</v>
      </c>
      <c r="T28" s="54">
        <v>0</v>
      </c>
      <c r="U28" s="51">
        <v>755</v>
      </c>
      <c r="V28" s="136" t="s">
        <v>40</v>
      </c>
      <c r="W28" s="136"/>
      <c r="X28" s="136"/>
    </row>
    <row r="29" spans="1:24" ht="15" customHeight="1">
      <c r="A29" s="93"/>
      <c r="B29" s="78"/>
      <c r="C29" s="105"/>
      <c r="D29" s="106"/>
      <c r="E29" s="107"/>
      <c r="F29" s="105"/>
      <c r="G29" s="10" t="s">
        <v>22</v>
      </c>
      <c r="H29" s="10" t="s">
        <v>22</v>
      </c>
      <c r="I29" s="10" t="s">
        <v>22</v>
      </c>
      <c r="J29" s="11" t="s">
        <v>22</v>
      </c>
      <c r="K29" s="11" t="s">
        <v>22</v>
      </c>
      <c r="L29" s="7" t="s">
        <v>22</v>
      </c>
      <c r="M29" s="11" t="s">
        <v>22</v>
      </c>
      <c r="N29" s="11" t="s">
        <v>22</v>
      </c>
      <c r="O29" s="37" t="s">
        <v>22</v>
      </c>
      <c r="P29" s="11">
        <v>38.4</v>
      </c>
      <c r="Q29" s="43" t="s">
        <v>22</v>
      </c>
      <c r="R29" s="56" t="s">
        <v>22</v>
      </c>
      <c r="S29" s="56" t="s">
        <v>22</v>
      </c>
      <c r="T29" s="56" t="s">
        <v>22</v>
      </c>
      <c r="U29" s="57">
        <v>38.4</v>
      </c>
      <c r="V29" s="136"/>
      <c r="W29" s="136"/>
      <c r="X29" s="136"/>
    </row>
    <row r="30" spans="1:24" ht="69" customHeight="1">
      <c r="A30" s="93"/>
      <c r="B30" s="78"/>
      <c r="C30" s="67">
        <v>814</v>
      </c>
      <c r="D30" s="69" t="s">
        <v>53</v>
      </c>
      <c r="E30" s="71" t="s">
        <v>85</v>
      </c>
      <c r="F30" s="95">
        <v>244</v>
      </c>
      <c r="G30" s="65" t="s">
        <v>22</v>
      </c>
      <c r="H30" s="65" t="s">
        <v>22</v>
      </c>
      <c r="I30" s="65" t="s">
        <v>22</v>
      </c>
      <c r="J30" s="18" t="s">
        <v>22</v>
      </c>
      <c r="K30" s="18" t="s">
        <v>22</v>
      </c>
      <c r="L30" s="19" t="s">
        <v>22</v>
      </c>
      <c r="M30" s="18" t="s">
        <v>22</v>
      </c>
      <c r="N30" s="18" t="s">
        <v>22</v>
      </c>
      <c r="O30" s="39" t="s">
        <v>22</v>
      </c>
      <c r="P30" s="61" t="s">
        <v>22</v>
      </c>
      <c r="Q30" s="63" t="s">
        <v>22</v>
      </c>
      <c r="R30" s="41">
        <v>4980</v>
      </c>
      <c r="S30" s="63" t="s">
        <v>22</v>
      </c>
      <c r="T30" s="63" t="s">
        <v>22</v>
      </c>
      <c r="U30" s="50">
        <f>R30</f>
        <v>4980</v>
      </c>
      <c r="V30" s="80" t="s">
        <v>87</v>
      </c>
      <c r="W30" s="81"/>
      <c r="X30" s="82"/>
    </row>
    <row r="31" spans="1:24" ht="32.25" customHeight="1">
      <c r="A31" s="94"/>
      <c r="B31" s="79"/>
      <c r="C31" s="68"/>
      <c r="D31" s="70"/>
      <c r="E31" s="72"/>
      <c r="F31" s="96"/>
      <c r="G31" s="59" t="s">
        <v>22</v>
      </c>
      <c r="H31" s="59" t="s">
        <v>22</v>
      </c>
      <c r="I31" s="59" t="s">
        <v>22</v>
      </c>
      <c r="J31" s="61" t="s">
        <v>22</v>
      </c>
      <c r="K31" s="61" t="s">
        <v>22</v>
      </c>
      <c r="L31" s="62" t="s">
        <v>22</v>
      </c>
      <c r="M31" s="61" t="s">
        <v>22</v>
      </c>
      <c r="N31" s="61" t="s">
        <v>22</v>
      </c>
      <c r="O31" s="58" t="s">
        <v>22</v>
      </c>
      <c r="P31" s="61" t="s">
        <v>22</v>
      </c>
      <c r="Q31" s="63" t="s">
        <v>22</v>
      </c>
      <c r="R31" s="63">
        <v>69.900000000000006</v>
      </c>
      <c r="S31" s="63" t="s">
        <v>22</v>
      </c>
      <c r="T31" s="63" t="s">
        <v>22</v>
      </c>
      <c r="U31" s="64">
        <f>R31</f>
        <v>69.900000000000006</v>
      </c>
      <c r="V31" s="83"/>
      <c r="W31" s="84"/>
      <c r="X31" s="85"/>
    </row>
    <row r="32" spans="1:24" s="3" customFormat="1" ht="23.25" customHeight="1">
      <c r="A32" s="28" t="s">
        <v>41</v>
      </c>
      <c r="B32" s="73"/>
      <c r="C32" s="74"/>
      <c r="D32" s="75"/>
      <c r="E32" s="76"/>
      <c r="F32" s="29"/>
      <c r="G32" s="33">
        <f>G8+G10+G11+G12+G13</f>
        <v>373.9</v>
      </c>
      <c r="H32" s="30">
        <f>H8+H10+H12</f>
        <v>225.8</v>
      </c>
      <c r="I32" s="33">
        <f>I10+I12+I14+I15+I16+I17</f>
        <v>1742.7</v>
      </c>
      <c r="J32" s="31">
        <f>J8+J10+J12+J18+J21+J22</f>
        <v>1665.8</v>
      </c>
      <c r="K32" s="31">
        <f>K8+K10+K12+K18+K21+K22</f>
        <v>1380</v>
      </c>
      <c r="L32" s="31">
        <f>L8+L10+L12+L18+L21+L22</f>
        <v>2782.4</v>
      </c>
      <c r="M32" s="24">
        <f>M8+M10+M12+M18+M21+M22+M23+M24</f>
        <v>2038.3999999999999</v>
      </c>
      <c r="N32" s="31">
        <f>N8+N10+N12+N18+N21+N22</f>
        <v>1911.2</v>
      </c>
      <c r="O32" s="34">
        <f>O10+O12+O18+O21+O24+O25+O26+O27</f>
        <v>16594.2</v>
      </c>
      <c r="P32" s="31">
        <f>P10+P12+P28+P29</f>
        <v>2362.4</v>
      </c>
      <c r="Q32" s="52">
        <f>Q10+Q12</f>
        <v>780.5</v>
      </c>
      <c r="R32" s="55">
        <f>R10+R12+R19+R20+R30+R31</f>
        <v>8724.6</v>
      </c>
      <c r="S32" s="55">
        <f>S10+S12</f>
        <v>476.8</v>
      </c>
      <c r="T32" s="55">
        <f>T10+T12</f>
        <v>617.79999999999995</v>
      </c>
      <c r="U32" s="55">
        <f>U8+U10+U11+U12+U13+U14+U15+U16+U17+U18+U21+U22+U23+U24+U25+U26+U27+U28+U29+U19+U20+U30+U31</f>
        <v>41676.5</v>
      </c>
      <c r="V32" s="97"/>
      <c r="W32" s="97"/>
      <c r="X32" s="97"/>
    </row>
    <row r="33" spans="1:24" s="3" customFormat="1" ht="41.25" customHeight="1">
      <c r="A33" s="119" t="s">
        <v>42</v>
      </c>
      <c r="B33" s="119"/>
      <c r="C33" s="120"/>
      <c r="D33" s="121"/>
      <c r="E33" s="122"/>
      <c r="F33" s="120"/>
      <c r="G33" s="123">
        <f t="shared" ref="G33:T33" si="0">G32</f>
        <v>373.9</v>
      </c>
      <c r="H33" s="124">
        <f t="shared" si="0"/>
        <v>225.8</v>
      </c>
      <c r="I33" s="123">
        <f t="shared" si="0"/>
        <v>1742.7</v>
      </c>
      <c r="J33" s="125">
        <f t="shared" si="0"/>
        <v>1665.8</v>
      </c>
      <c r="K33" s="125">
        <f t="shared" si="0"/>
        <v>1380</v>
      </c>
      <c r="L33" s="125">
        <f t="shared" si="0"/>
        <v>2782.4</v>
      </c>
      <c r="M33" s="117">
        <f t="shared" si="0"/>
        <v>2038.3999999999999</v>
      </c>
      <c r="N33" s="117">
        <f t="shared" si="0"/>
        <v>1911.2</v>
      </c>
      <c r="O33" s="127">
        <f t="shared" si="0"/>
        <v>16594.2</v>
      </c>
      <c r="P33" s="128">
        <f t="shared" si="0"/>
        <v>2362.4</v>
      </c>
      <c r="Q33" s="130">
        <f t="shared" si="0"/>
        <v>780.5</v>
      </c>
      <c r="R33" s="130">
        <f t="shared" si="0"/>
        <v>8724.6</v>
      </c>
      <c r="S33" s="134">
        <f t="shared" ref="S33" si="1">S32</f>
        <v>476.8</v>
      </c>
      <c r="T33" s="134">
        <f t="shared" si="0"/>
        <v>617.79999999999995</v>
      </c>
      <c r="U33" s="132">
        <f>G33+H33+I33+J33+K33+L33+M33+N33+O33+P33+Q33+R33+T33+S33</f>
        <v>41676.500000000007</v>
      </c>
      <c r="V33" s="118"/>
      <c r="W33" s="118"/>
      <c r="X33" s="118"/>
    </row>
    <row r="34" spans="1:24" s="3" customFormat="1">
      <c r="A34" s="119"/>
      <c r="B34" s="119"/>
      <c r="C34" s="120"/>
      <c r="D34" s="121"/>
      <c r="E34" s="122"/>
      <c r="F34" s="120"/>
      <c r="G34" s="124"/>
      <c r="H34" s="124"/>
      <c r="I34" s="124"/>
      <c r="J34" s="126"/>
      <c r="K34" s="125"/>
      <c r="L34" s="126"/>
      <c r="M34" s="117"/>
      <c r="N34" s="118"/>
      <c r="O34" s="127"/>
      <c r="P34" s="129"/>
      <c r="Q34" s="131"/>
      <c r="R34" s="131"/>
      <c r="S34" s="135"/>
      <c r="T34" s="135"/>
      <c r="U34" s="133"/>
      <c r="V34" s="118"/>
      <c r="W34" s="118"/>
      <c r="X34" s="118"/>
    </row>
    <row r="36" spans="1:24">
      <c r="U36" s="53"/>
    </row>
  </sheetData>
  <mergeCells count="87">
    <mergeCell ref="V33:X34"/>
    <mergeCell ref="V26:X26"/>
    <mergeCell ref="V27:X27"/>
    <mergeCell ref="V28:X29"/>
    <mergeCell ref="V32:X32"/>
    <mergeCell ref="C28:C29"/>
    <mergeCell ref="D28:D29"/>
    <mergeCell ref="E28:E29"/>
    <mergeCell ref="F28:F29"/>
    <mergeCell ref="V4:X5"/>
    <mergeCell ref="T8:T9"/>
    <mergeCell ref="V15:X15"/>
    <mergeCell ref="V16:X16"/>
    <mergeCell ref="V17:X17"/>
    <mergeCell ref="V18:X18"/>
    <mergeCell ref="V21:X21"/>
    <mergeCell ref="V22:X22"/>
    <mergeCell ref="V23:X23"/>
    <mergeCell ref="V24:X24"/>
    <mergeCell ref="A8:A9"/>
    <mergeCell ref="V13:X13"/>
    <mergeCell ref="V14:X14"/>
    <mergeCell ref="O1:X1"/>
    <mergeCell ref="G2:N2"/>
    <mergeCell ref="F3:P3"/>
    <mergeCell ref="V8:X9"/>
    <mergeCell ref="V10:X10"/>
    <mergeCell ref="V11:X11"/>
    <mergeCell ref="V12:X12"/>
    <mergeCell ref="O33:O34"/>
    <mergeCell ref="P33:P34"/>
    <mergeCell ref="Q33:Q34"/>
    <mergeCell ref="R33:R34"/>
    <mergeCell ref="U33:U34"/>
    <mergeCell ref="S33:S34"/>
    <mergeCell ref="T33:T34"/>
    <mergeCell ref="N33:N34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L8:L9"/>
    <mergeCell ref="M8:M9"/>
    <mergeCell ref="N8:N9"/>
    <mergeCell ref="V25:X25"/>
    <mergeCell ref="P8:P9"/>
    <mergeCell ref="Q8:Q9"/>
    <mergeCell ref="R8:R9"/>
    <mergeCell ref="U8:U9"/>
    <mergeCell ref="S8:S9"/>
    <mergeCell ref="G8:G9"/>
    <mergeCell ref="H8:H9"/>
    <mergeCell ref="I8:I9"/>
    <mergeCell ref="J8:J9"/>
    <mergeCell ref="K8:K9"/>
    <mergeCell ref="A28:A31"/>
    <mergeCell ref="B28:B31"/>
    <mergeCell ref="F30:F31"/>
    <mergeCell ref="V30:X31"/>
    <mergeCell ref="A4:A5"/>
    <mergeCell ref="B4:B5"/>
    <mergeCell ref="C4:F4"/>
    <mergeCell ref="G4:U4"/>
    <mergeCell ref="O8:O9"/>
    <mergeCell ref="A6:X6"/>
    <mergeCell ref="A7:X7"/>
    <mergeCell ref="B8:B9"/>
    <mergeCell ref="C8:C9"/>
    <mergeCell ref="D8:D9"/>
    <mergeCell ref="E8:E9"/>
    <mergeCell ref="F8:F9"/>
    <mergeCell ref="A18:A20"/>
    <mergeCell ref="B18:B20"/>
    <mergeCell ref="V19:X20"/>
    <mergeCell ref="F19:F20"/>
    <mergeCell ref="E19:E20"/>
    <mergeCell ref="D19:D20"/>
    <mergeCell ref="C19:C20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2023-11-16T05:44:13Z</cp:lastPrinted>
  <dcterms:created xsi:type="dcterms:W3CDTF">2023-11-16T04:58:38Z</dcterms:created>
  <dcterms:modified xsi:type="dcterms:W3CDTF">2025-03-31T08:27:13Z</dcterms:modified>
</cp:coreProperties>
</file>