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3760" windowHeight="979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Q36" i="1"/>
  <c r="P36"/>
  <c r="O36"/>
  <c r="N36"/>
  <c r="M36"/>
  <c r="L36"/>
  <c r="K36"/>
  <c r="J36"/>
  <c r="I36"/>
  <c r="H36"/>
  <c r="Q35"/>
  <c r="P35"/>
  <c r="O35"/>
  <c r="N35"/>
  <c r="M35"/>
  <c r="L35"/>
  <c r="K35"/>
  <c r="T36"/>
  <c r="S36"/>
  <c r="R36"/>
  <c r="T35"/>
  <c r="S35"/>
  <c r="R35"/>
  <c r="I35"/>
  <c r="H35"/>
  <c r="U34"/>
  <c r="U33"/>
  <c r="U32"/>
  <c r="U31"/>
  <c r="U30"/>
  <c r="U29"/>
  <c r="U28"/>
  <c r="U27"/>
  <c r="U26"/>
  <c r="U25"/>
  <c r="U24"/>
  <c r="U23"/>
  <c r="U22"/>
  <c r="U20"/>
  <c r="U18"/>
  <c r="U17"/>
  <c r="U16"/>
  <c r="U15"/>
  <c r="U12"/>
  <c r="U14"/>
  <c r="U11"/>
  <c r="U36" l="1"/>
  <c r="U35"/>
</calcChain>
</file>

<file path=xl/sharedStrings.xml><?xml version="1.0" encoding="utf-8"?>
<sst xmlns="http://schemas.openxmlformats.org/spreadsheetml/2006/main" count="339" uniqueCount="94">
  <si>
    <t>Наименование  программы, подпрограммы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</si>
  <si>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</si>
  <si>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</si>
  <si>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</si>
  <si>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</si>
  <si>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</si>
  <si>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</si>
  <si>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</si>
  <si>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</si>
  <si>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</si>
  <si>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</si>
  <si>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</si>
  <si>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</si>
  <si>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</si>
  <si>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</si>
  <si>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</si>
  <si>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</si>
  <si>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</si>
  <si>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</si>
  <si>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Цель подпрограммы: Проведение анализа выявленных проблем внешнего благоустройства территории Малиновского сельсовета и развития системы мероприятий по современному и качественному проведению работ, связанных с приведением в нормативное состояние объектов благоустройства.</t>
  </si>
  <si>
    <t xml:space="preserve">Задача 1: Приведение муниципального жилого фонда в состояние, отвечающих нормативно-техническим требованиям </t>
  </si>
  <si>
    <t>Администрация Малиновского сельсовета Ачинского района</t>
  </si>
  <si>
    <t>Ремонт муниципального жилого фонда, софинансирование к ремонту по муниципальному имуществу, оплата энергетических ресурсов по муниципальному имуществу, уплата иных платежей</t>
  </si>
  <si>
    <t>Итого по  задаче 1</t>
  </si>
  <si>
    <r>
      <t>Задача 2:</t>
    </r>
    <r>
      <rPr>
        <sz val="14"/>
        <color theme="1"/>
        <rFont val="Calibri"/>
        <family val="2"/>
        <charset val="204"/>
        <scheme val="minor"/>
      </rPr>
      <t xml:space="preserve"> </t>
    </r>
    <r>
      <rPr>
        <sz val="10"/>
        <color theme="1"/>
        <rFont val="Times New Roman"/>
        <family val="1"/>
        <charset val="204"/>
      </rPr>
      <t>Повышение уровня благоустройства территорий населенных пунктов,  их чистоты, формирование среды, благоприятной для проживания человека</t>
    </r>
  </si>
  <si>
    <t>Х</t>
  </si>
  <si>
    <t>Проведение акарицидной обработки мест массового отдыха – 3 га.</t>
  </si>
  <si>
    <t>Ликвидация несанкционированных свалок ТБО – 300 м3.</t>
  </si>
  <si>
    <t>Скашивание травы в  общественных местах- 2 раза в год; Обрезка деревьев -20 шт.; Строительство снежного и ледяного городка; Приобретение стройматериалов, хозяйственных принадлежностей, урн, саженцев, скамеек.; Устройство мусорной площадки- 1 шт.; Уборка общественных мест, дератизация, общественных мест;  Оплата услуг  разнорабочим, осужденных к исправительным работам с заработной платой.</t>
  </si>
  <si>
    <t>Проведение акарицидной обработки мест массового отдыха – 5 га.</t>
  </si>
  <si>
    <t>01300S5550</t>
  </si>
  <si>
    <t>Выполнение кадастровых работ по межеванию с последующей постановкой на кадастровый учет земельного участка кладбища д. Ильинка</t>
  </si>
  <si>
    <t>01300S7410</t>
  </si>
  <si>
    <t>Софинансирование из внебюджетных источников ремонта уличного освещения в п.Малиновка ул. Центральная и Цветочная;</t>
  </si>
  <si>
    <r>
      <t>Мероприятие 2.10: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10"/>
        <color theme="1"/>
        <rFont val="Times New Roman"/>
        <family val="1"/>
        <charset val="204"/>
      </rPr>
      <t>Расходы  для реализации проектов по решению вопросов  местного значения сельских поселений</t>
    </r>
  </si>
  <si>
    <t>Устройство детской игровой площадки в д. Ильинка Ачинского района</t>
  </si>
  <si>
    <r>
      <t>Мероприятие 2.11: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10"/>
        <color theme="1"/>
        <rFont val="Times New Roman"/>
        <family val="1"/>
        <charset val="204"/>
      </rPr>
      <t>Софинасирование расходов  для реализации проектов по решению вопросов  местного значения сельских поселений</t>
    </r>
  </si>
  <si>
    <t>01300S7490</t>
  </si>
  <si>
    <t>Софинансирование устройства детской игровой площадки в д. Ильинка Ачинского района</t>
  </si>
  <si>
    <r>
      <t>Мероприятие 2.12: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10"/>
        <color theme="1"/>
        <rFont val="Times New Roman"/>
        <family val="1"/>
        <charset val="204"/>
      </rPr>
      <t>Расходы  для реализации проектов по решению вопросов  местного значения сельских поселений за счет внебюджетных средств</t>
    </r>
  </si>
  <si>
    <r>
      <t xml:space="preserve">Софинансирование </t>
    </r>
    <r>
      <rPr>
        <sz val="10"/>
        <color theme="1"/>
        <rFont val="Times New Roman"/>
        <family val="1"/>
        <charset val="204"/>
      </rPr>
      <t xml:space="preserve">из внебюджетных источников  </t>
    </r>
    <r>
      <rPr>
        <sz val="10"/>
        <color rgb="FF000000"/>
        <rFont val="Times New Roman"/>
        <family val="1"/>
        <charset val="204"/>
      </rPr>
      <t>устройства детской игровой площадки в д. Ильинка Ачинского района</t>
    </r>
  </si>
  <si>
    <t>01300S6410</t>
  </si>
  <si>
    <t>Софинансирование устройства ограждения, туалета, мусорной площадки кладбища д. Ильинка</t>
  </si>
  <si>
    <t>Устройство ограждения, туалета, мусорной площадки кладбища д. Ильинка</t>
  </si>
  <si>
    <t>Благоустройство детской площадки д. Ильинка</t>
  </si>
  <si>
    <t>Устройство ограждения, мусорной площадки кладбища д. Ильинка</t>
  </si>
  <si>
    <t>01300S6660</t>
  </si>
  <si>
    <t>Уборка мусора, чистка снега в зимний период мест накопления тко</t>
  </si>
  <si>
    <t>Итого по  задаче 2</t>
  </si>
  <si>
    <t>Всего по подпрограмме</t>
  </si>
  <si>
    <t>Приложение № 2 к подпрограмме 3 «Повышение уровня внутреннего благоустройства территории населенных пунктов Малиновского сельсовета»</t>
  </si>
  <si>
    <t>Перечень мероприятий подпрограммы «Повышение уровня внутреннего благоустройства территории населенных пунктов Малиновского сельсовета»</t>
  </si>
  <si>
    <t>Расходы (тыс. руб.), годы</t>
  </si>
  <si>
    <t>Ожидаемый результат от реализации подпрограммного мероприятия (в натуральном выражении)</t>
  </si>
  <si>
    <t>2026 год</t>
  </si>
  <si>
    <t>Итого за 2014-2026 годы</t>
  </si>
  <si>
    <t>244                               247                                 853</t>
  </si>
  <si>
    <t>Мероприятие 1.1:     Мероприятия по поддержке муниципального жилищного фонда</t>
  </si>
  <si>
    <t>Мероприятие 2.1: Организация проведения акарицидных обработок мест массового отдыха за счет краевых средств</t>
  </si>
  <si>
    <t>Мероприятие 2.2:   Ликвидация  несанкционированных свалок</t>
  </si>
  <si>
    <t>Мероприятие 2.3:     Расходы на организацию ритуальных услуг и содержание мест захоронения</t>
  </si>
  <si>
    <t>Строительство туалета -1 шт.;чистка снега вокруг кладбища д. Ильинка, организация ритуальных услуг</t>
  </si>
  <si>
    <t>Мероприятие 2.4:    Расходы по благоустройству территории Малиновского сельсовета</t>
  </si>
  <si>
    <t>121          129</t>
  </si>
  <si>
    <t>Мероприятие 2.5:     Организация проведения акарицидных обработок мест массового отдыха населения</t>
  </si>
  <si>
    <t>Мероприятие 2.6:    Постановка на кадастровый учет земельного участка для размещения кладбища</t>
  </si>
  <si>
    <t xml:space="preserve">Мероприятие 2.7:Расходы на реализацию проектов по благоустройству территорий сельских населенных пунктов и городских поселений с численностью населения не более 10 000 человек, инициированных гражданами соответствующего населенного пункта, поселения </t>
  </si>
  <si>
    <t>Ремонт уличного освещения в п. Малиновка ул. Центральная и Цветочная (2018 год);Устройство спортивной площадки во 2м квартале п. Малиновка.</t>
  </si>
  <si>
    <t xml:space="preserve">Мероприятие 2.8:   Софинансирование расходов на реализацию проектов по благоустройству территорий сельских населенных пунктов и городских поселений с численностью населения не более 10 000 человек, инициированных гражданами соответствующего населенного пункта, поселения </t>
  </si>
  <si>
    <t>Софинансирование ремонта уличного освещения в п.Малиновка ул. Центральная и Цветочная; Софинансирование устройства спортивной площадки во 2м квартале п. Малиновка.</t>
  </si>
  <si>
    <t>Мероприятие 2.9:  Расходы по благоустройству территории за счет внебюджетных средств  к краевому гранту</t>
  </si>
  <si>
    <t>Мероприятие 2.13:           Софинансирование расходов за счет средств поселений на осуществление расходов, направленных на реализацию мероприятий по поддержке местных инициатив</t>
  </si>
  <si>
    <t>Мероприятие 2.14:    Расходы за счет средств краевой субсидии на осуществление расходов, направленных на реализацию мероприятий по поддержке местных инициатив</t>
  </si>
  <si>
    <t>Мероприятие 2.15:      Расходы за счет средств краевой субсидии для реализации проектов по решению вопросов местного значения, осуществляемых непосредственно населением на территории населенного пункта</t>
  </si>
  <si>
    <t>Мероприятие 2.16:    Софинансирование расходов  за счет средств краевой субсидии для реализации проектов по решению вопросов местного значения, осуществляемых непосредственно населением на территории населенного пункта</t>
  </si>
  <si>
    <t>Мероприятие 2.17:     Расходы за счет средств краевого бюджета на благоустройство кладбищ</t>
  </si>
  <si>
    <t>Мероприятие 2.18:    Софинансирование за счет средств бюджета поселения расходов за счет средств краевого бюджета на благоустройство кладбищ</t>
  </si>
  <si>
    <t>Мероприятие 2.19:     Расходы на содержание мест накопления тко</t>
  </si>
  <si>
    <t>0501</t>
  </si>
  <si>
    <t>0503</t>
  </si>
  <si>
    <t>0130095110</t>
  </si>
  <si>
    <t>0130075550</t>
  </si>
  <si>
    <t>0130095330</t>
  </si>
  <si>
    <t>0130095340</t>
  </si>
  <si>
    <t>0130095350</t>
  </si>
  <si>
    <t>0505</t>
  </si>
  <si>
    <t>0130095550</t>
  </si>
  <si>
    <t>0130077410</t>
  </si>
  <si>
    <t>0130099110</t>
  </si>
  <si>
    <t>0130077490</t>
  </si>
  <si>
    <t>0130076410</t>
  </si>
  <si>
    <t>0130076660</t>
  </si>
  <si>
    <t>0605</t>
  </si>
  <si>
    <t>0130082060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</si>
</sst>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0" xfId="0" applyAlignment="1">
      <alignment horizontal="center"/>
    </xf>
    <xf numFmtId="0" fontId="1" fillId="0" borderId="3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textRotation="90" wrapText="1"/>
    </xf>
    <xf numFmtId="0" fontId="2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 wrapText="1"/>
    </xf>
    <xf numFmtId="0" fontId="0" fillId="0" borderId="0" xfId="0" applyAlignment="1">
      <alignment horizontal="left"/>
    </xf>
    <xf numFmtId="0" fontId="1" fillId="0" borderId="3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top"/>
    </xf>
    <xf numFmtId="49" fontId="0" fillId="0" borderId="0" xfId="0" applyNumberFormat="1" applyAlignment="1">
      <alignment horizontal="center"/>
    </xf>
    <xf numFmtId="49" fontId="1" fillId="0" borderId="3" xfId="0" applyNumberFormat="1" applyFont="1" applyBorder="1" applyAlignment="1">
      <alignment horizontal="center" wrapText="1"/>
    </xf>
    <xf numFmtId="49" fontId="3" fillId="0" borderId="3" xfId="0" applyNumberFormat="1" applyFont="1" applyBorder="1" applyAlignment="1">
      <alignment horizontal="center" vertical="top"/>
    </xf>
    <xf numFmtId="49" fontId="1" fillId="0" borderId="3" xfId="0" applyNumberFormat="1" applyFont="1" applyBorder="1" applyAlignment="1">
      <alignment horizontal="center" vertical="top"/>
    </xf>
    <xf numFmtId="49" fontId="1" fillId="0" borderId="4" xfId="0" applyNumberFormat="1" applyFont="1" applyBorder="1" applyAlignment="1">
      <alignment horizontal="center" vertical="top"/>
    </xf>
    <xf numFmtId="49" fontId="2" fillId="0" borderId="3" xfId="0" applyNumberFormat="1" applyFont="1" applyBorder="1" applyAlignment="1">
      <alignment horizontal="center" vertical="top"/>
    </xf>
    <xf numFmtId="164" fontId="1" fillId="0" borderId="3" xfId="0" applyNumberFormat="1" applyFont="1" applyBorder="1" applyAlignment="1">
      <alignment horizontal="center" vertical="top" wrapText="1"/>
    </xf>
    <xf numFmtId="164" fontId="3" fillId="0" borderId="3" xfId="0" applyNumberFormat="1" applyFont="1" applyBorder="1" applyAlignment="1">
      <alignment horizontal="center" vertical="top" wrapText="1"/>
    </xf>
    <xf numFmtId="164" fontId="3" fillId="0" borderId="3" xfId="0" applyNumberFormat="1" applyFont="1" applyBorder="1" applyAlignment="1">
      <alignment horizontal="center" vertical="top"/>
    </xf>
    <xf numFmtId="164" fontId="2" fillId="0" borderId="3" xfId="0" applyNumberFormat="1" applyFont="1" applyBorder="1" applyAlignment="1">
      <alignment horizontal="center" vertical="top" wrapText="1"/>
    </xf>
    <xf numFmtId="164" fontId="4" fillId="0" borderId="3" xfId="0" applyNumberFormat="1" applyFont="1" applyBorder="1" applyAlignment="1">
      <alignment horizontal="center" vertical="top" wrapText="1"/>
    </xf>
    <xf numFmtId="164" fontId="4" fillId="0" borderId="3" xfId="0" applyNumberFormat="1" applyFont="1" applyBorder="1" applyAlignment="1">
      <alignment horizontal="center" vertical="top"/>
    </xf>
    <xf numFmtId="164" fontId="4" fillId="0" borderId="3" xfId="0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 wrapText="1"/>
    </xf>
    <xf numFmtId="164" fontId="2" fillId="0" borderId="4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top" wrapText="1"/>
    </xf>
    <xf numFmtId="0" fontId="4" fillId="0" borderId="3" xfId="0" applyNumberFormat="1" applyFont="1" applyBorder="1" applyAlignment="1">
      <alignment horizontal="center"/>
    </xf>
    <xf numFmtId="164" fontId="4" fillId="0" borderId="3" xfId="0" applyNumberFormat="1" applyFont="1" applyBorder="1" applyAlignment="1">
      <alignment horizontal="center" wrapText="1"/>
    </xf>
    <xf numFmtId="0" fontId="2" fillId="0" borderId="3" xfId="0" applyNumberFormat="1" applyFont="1" applyBorder="1" applyAlignment="1">
      <alignment horizontal="center" wrapText="1"/>
    </xf>
    <xf numFmtId="0" fontId="3" fillId="2" borderId="3" xfId="0" applyFont="1" applyFill="1" applyBorder="1" applyAlignment="1">
      <alignment horizontal="center" vertical="top" wrapText="1"/>
    </xf>
    <xf numFmtId="164" fontId="1" fillId="2" borderId="3" xfId="0" applyNumberFormat="1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164" fontId="1" fillId="2" borderId="4" xfId="0" applyNumberFormat="1" applyFont="1" applyFill="1" applyBorder="1" applyAlignment="1">
      <alignment horizontal="center" vertical="top" wrapText="1"/>
    </xf>
    <xf numFmtId="0" fontId="3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164" fontId="6" fillId="0" borderId="3" xfId="0" applyNumberFormat="1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top" wrapText="1" indent="12"/>
    </xf>
    <xf numFmtId="0" fontId="1" fillId="0" borderId="3" xfId="0" applyFont="1" applyBorder="1" applyAlignment="1">
      <alignment vertical="center" wrapText="1"/>
    </xf>
    <xf numFmtId="0" fontId="7" fillId="0" borderId="0" xfId="0" applyFont="1" applyAlignment="1">
      <alignment horizont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center" wrapText="1"/>
    </xf>
    <xf numFmtId="49" fontId="1" fillId="0" borderId="3" xfId="0" applyNumberFormat="1" applyFont="1" applyBorder="1" applyAlignment="1">
      <alignment horizontal="center" vertical="top"/>
    </xf>
    <xf numFmtId="49" fontId="1" fillId="0" borderId="4" xfId="0" applyNumberFormat="1" applyFont="1" applyBorder="1" applyAlignment="1">
      <alignment horizontal="center" vertical="top"/>
    </xf>
    <xf numFmtId="0" fontId="1" fillId="0" borderId="6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7" fillId="0" borderId="0" xfId="0" applyFont="1" applyAlignment="1">
      <alignment horizontal="right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wrapText="1"/>
    </xf>
    <xf numFmtId="49" fontId="1" fillId="0" borderId="3" xfId="0" applyNumberFormat="1" applyFont="1" applyBorder="1" applyAlignment="1">
      <alignment horizontal="center" wrapText="1"/>
    </xf>
    <xf numFmtId="49" fontId="2" fillId="0" borderId="3" xfId="0" applyNumberFormat="1" applyFont="1" applyBorder="1" applyAlignment="1">
      <alignment horizontal="center" vertical="top"/>
    </xf>
    <xf numFmtId="49" fontId="3" fillId="0" borderId="3" xfId="0" applyNumberFormat="1" applyFont="1" applyBorder="1" applyAlignment="1">
      <alignment horizontal="center" vertical="top"/>
    </xf>
    <xf numFmtId="49" fontId="3" fillId="0" borderId="3" xfId="0" applyNumberFormat="1" applyFont="1" applyBorder="1" applyAlignment="1">
      <alignment horizontal="center"/>
    </xf>
    <xf numFmtId="0" fontId="1" fillId="0" borderId="2" xfId="0" applyFont="1" applyBorder="1" applyAlignment="1">
      <alignment horizontal="left" vertical="top" wrapText="1" indent="12"/>
    </xf>
    <xf numFmtId="0" fontId="1" fillId="0" borderId="0" xfId="0" applyFont="1" applyBorder="1" applyAlignment="1">
      <alignment horizontal="left" vertical="top" wrapText="1" indent="12"/>
    </xf>
    <xf numFmtId="0" fontId="1" fillId="0" borderId="1" xfId="0" applyFont="1" applyBorder="1" applyAlignment="1">
      <alignment horizontal="left" vertical="top" wrapText="1" indent="12"/>
    </xf>
    <xf numFmtId="49" fontId="3" fillId="0" borderId="7" xfId="0" applyNumberFormat="1" applyFont="1" applyBorder="1" applyAlignment="1">
      <alignment horizontal="center" vertical="top"/>
    </xf>
    <xf numFmtId="49" fontId="3" fillId="0" borderId="8" xfId="0" applyNumberFormat="1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36"/>
  <sheetViews>
    <sheetView tabSelected="1" zoomScale="80" zoomScaleNormal="80" workbookViewId="0">
      <selection activeCell="R34" sqref="R34:T34"/>
    </sheetView>
  </sheetViews>
  <sheetFormatPr defaultRowHeight="15"/>
  <cols>
    <col min="1" max="1" width="20.28515625" customWidth="1"/>
    <col min="2" max="2" width="16.140625" customWidth="1"/>
    <col min="3" max="3" width="9.140625" style="1"/>
    <col min="4" max="4" width="9.140625" style="18"/>
    <col min="5" max="5" width="7" style="18" customWidth="1"/>
    <col min="6" max="6" width="5.28515625" style="18" customWidth="1"/>
    <col min="7" max="20" width="9.140625" style="1"/>
    <col min="21" max="21" width="20.42578125" style="1" customWidth="1"/>
    <col min="22" max="23" width="9.140625" style="15"/>
  </cols>
  <sheetData>
    <row r="1" spans="1:23">
      <c r="N1" s="63" t="s">
        <v>50</v>
      </c>
      <c r="O1" s="63"/>
      <c r="P1" s="63"/>
      <c r="Q1" s="63"/>
      <c r="R1" s="63"/>
      <c r="S1" s="63"/>
      <c r="T1" s="63"/>
      <c r="U1" s="63"/>
      <c r="V1" s="63"/>
      <c r="W1" s="63"/>
    </row>
    <row r="2" spans="1:23">
      <c r="N2" s="63"/>
      <c r="O2" s="63"/>
      <c r="P2" s="63"/>
      <c r="Q2" s="63"/>
      <c r="R2" s="63"/>
      <c r="S2" s="63"/>
      <c r="T2" s="63"/>
      <c r="U2" s="63"/>
      <c r="V2" s="63"/>
      <c r="W2" s="63"/>
    </row>
    <row r="4" spans="1:23" ht="15.75">
      <c r="C4" s="50" t="s">
        <v>51</v>
      </c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</row>
    <row r="7" spans="1:23" ht="54" customHeight="1">
      <c r="A7" s="49" t="s">
        <v>0</v>
      </c>
      <c r="B7" s="68" t="s">
        <v>1</v>
      </c>
      <c r="C7" s="49" t="s">
        <v>2</v>
      </c>
      <c r="D7" s="49"/>
      <c r="E7" s="49"/>
      <c r="F7" s="49"/>
      <c r="G7" s="49"/>
      <c r="H7" s="45" t="s">
        <v>52</v>
      </c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7"/>
      <c r="V7" s="64" t="s">
        <v>53</v>
      </c>
      <c r="W7" s="65"/>
    </row>
    <row r="8" spans="1:23" ht="63" customHeight="1">
      <c r="A8" s="49"/>
      <c r="B8" s="68"/>
      <c r="C8" s="16" t="s">
        <v>3</v>
      </c>
      <c r="D8" s="19" t="s">
        <v>4</v>
      </c>
      <c r="E8" s="69" t="s">
        <v>5</v>
      </c>
      <c r="F8" s="69"/>
      <c r="G8" s="16" t="s">
        <v>6</v>
      </c>
      <c r="H8" s="7" t="s">
        <v>7</v>
      </c>
      <c r="I8" s="7" t="s">
        <v>8</v>
      </c>
      <c r="J8" s="7" t="s">
        <v>9</v>
      </c>
      <c r="K8" s="7" t="s">
        <v>10</v>
      </c>
      <c r="L8" s="7" t="s">
        <v>11</v>
      </c>
      <c r="M8" s="7" t="s">
        <v>12</v>
      </c>
      <c r="N8" s="7" t="s">
        <v>13</v>
      </c>
      <c r="O8" s="7" t="s">
        <v>14</v>
      </c>
      <c r="P8" s="7" t="s">
        <v>15</v>
      </c>
      <c r="Q8" s="7" t="s">
        <v>16</v>
      </c>
      <c r="R8" s="7" t="s">
        <v>17</v>
      </c>
      <c r="S8" s="7" t="s">
        <v>18</v>
      </c>
      <c r="T8" s="7" t="s">
        <v>54</v>
      </c>
      <c r="U8" s="8" t="s">
        <v>55</v>
      </c>
      <c r="V8" s="66"/>
      <c r="W8" s="67"/>
    </row>
    <row r="9" spans="1:23" ht="33" customHeight="1">
      <c r="A9" s="48" t="s">
        <v>19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</row>
    <row r="10" spans="1:23">
      <c r="A10" s="48" t="s">
        <v>20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</row>
    <row r="11" spans="1:23" ht="164.25" customHeight="1">
      <c r="A11" s="2" t="s">
        <v>57</v>
      </c>
      <c r="B11" s="2" t="s">
        <v>21</v>
      </c>
      <c r="C11" s="9">
        <v>814</v>
      </c>
      <c r="D11" s="20" t="s">
        <v>78</v>
      </c>
      <c r="E11" s="76" t="s">
        <v>80</v>
      </c>
      <c r="F11" s="77"/>
      <c r="G11" s="10" t="s">
        <v>56</v>
      </c>
      <c r="H11" s="26">
        <v>10</v>
      </c>
      <c r="I11" s="26">
        <v>100</v>
      </c>
      <c r="J11" s="9">
        <v>111.2</v>
      </c>
      <c r="K11" s="10">
        <v>133.4</v>
      </c>
      <c r="L11" s="10">
        <v>134.80000000000001</v>
      </c>
      <c r="M11" s="25">
        <v>180</v>
      </c>
      <c r="N11" s="25">
        <v>172</v>
      </c>
      <c r="O11" s="10">
        <v>251.6</v>
      </c>
      <c r="P11" s="10">
        <v>264.2</v>
      </c>
      <c r="Q11" s="25">
        <v>287</v>
      </c>
      <c r="R11" s="37">
        <v>288.39999999999998</v>
      </c>
      <c r="S11" s="37">
        <v>288.39999999999998</v>
      </c>
      <c r="T11" s="37">
        <v>288.39999999999998</v>
      </c>
      <c r="U11" s="27">
        <f>H11+I11+J11+K11+L11+M11+N11+O11+P11+Q11+R11+S11+T11</f>
        <v>2509.4</v>
      </c>
      <c r="V11" s="42" t="s">
        <v>22</v>
      </c>
      <c r="W11" s="42"/>
    </row>
    <row r="12" spans="1:23">
      <c r="A12" s="3" t="s">
        <v>23</v>
      </c>
      <c r="B12" s="2"/>
      <c r="C12" s="9"/>
      <c r="D12" s="20"/>
      <c r="E12" s="72"/>
      <c r="F12" s="72"/>
      <c r="G12" s="9"/>
      <c r="H12" s="29">
        <v>10</v>
      </c>
      <c r="I12" s="29">
        <v>100</v>
      </c>
      <c r="J12" s="11">
        <v>111.2</v>
      </c>
      <c r="K12" s="12">
        <v>133.4</v>
      </c>
      <c r="L12" s="12">
        <v>134.80000000000001</v>
      </c>
      <c r="M12" s="28">
        <v>180</v>
      </c>
      <c r="N12" s="28">
        <v>172</v>
      </c>
      <c r="O12" s="12">
        <v>251.6</v>
      </c>
      <c r="P12" s="12">
        <v>264.2</v>
      </c>
      <c r="Q12" s="28">
        <v>287</v>
      </c>
      <c r="R12" s="28">
        <v>288.39999999999998</v>
      </c>
      <c r="S12" s="28">
        <v>288.39999999999998</v>
      </c>
      <c r="T12" s="12">
        <v>288.39999999999998</v>
      </c>
      <c r="U12" s="27">
        <f>H12+I12+J12+K12+L12+M12+N12+O12+P12+Q12+R12+S12+T12</f>
        <v>2509.4</v>
      </c>
      <c r="V12" s="42"/>
      <c r="W12" s="42"/>
    </row>
    <row r="13" spans="1:23" ht="18.75" customHeight="1">
      <c r="A13" s="73" t="s">
        <v>24</v>
      </c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5"/>
    </row>
    <row r="14" spans="1:23" ht="97.5" customHeight="1">
      <c r="A14" s="2" t="s">
        <v>58</v>
      </c>
      <c r="B14" s="2" t="s">
        <v>21</v>
      </c>
      <c r="C14" s="9">
        <v>814</v>
      </c>
      <c r="D14" s="20" t="s">
        <v>79</v>
      </c>
      <c r="E14" s="71" t="s">
        <v>81</v>
      </c>
      <c r="F14" s="71"/>
      <c r="G14" s="9">
        <v>244</v>
      </c>
      <c r="H14" s="26">
        <v>20</v>
      </c>
      <c r="I14" s="9" t="s">
        <v>25</v>
      </c>
      <c r="J14" s="9" t="s">
        <v>25</v>
      </c>
      <c r="K14" s="10" t="s">
        <v>25</v>
      </c>
      <c r="L14" s="10" t="s">
        <v>25</v>
      </c>
      <c r="M14" s="10">
        <v>8.3000000000000007</v>
      </c>
      <c r="N14" s="10">
        <v>11.4</v>
      </c>
      <c r="O14" s="10">
        <v>11.4</v>
      </c>
      <c r="P14" s="10">
        <v>11.3</v>
      </c>
      <c r="Q14" s="4" t="s">
        <v>25</v>
      </c>
      <c r="R14" s="4" t="s">
        <v>25</v>
      </c>
      <c r="S14" s="4" t="s">
        <v>25</v>
      </c>
      <c r="T14" s="4" t="s">
        <v>25</v>
      </c>
      <c r="U14" s="8">
        <f>H14+M14+N14+O14+P14</f>
        <v>62.400000000000006</v>
      </c>
      <c r="V14" s="42" t="s">
        <v>26</v>
      </c>
      <c r="W14" s="42"/>
    </row>
    <row r="15" spans="1:23" ht="72" customHeight="1">
      <c r="A15" s="2" t="s">
        <v>59</v>
      </c>
      <c r="B15" s="2" t="s">
        <v>21</v>
      </c>
      <c r="C15" s="5">
        <v>814</v>
      </c>
      <c r="D15" s="21" t="s">
        <v>79</v>
      </c>
      <c r="E15" s="55" t="s">
        <v>82</v>
      </c>
      <c r="F15" s="55"/>
      <c r="G15" s="5">
        <v>244</v>
      </c>
      <c r="H15" s="9">
        <v>123.1</v>
      </c>
      <c r="I15" s="26">
        <v>60</v>
      </c>
      <c r="J15" s="26">
        <v>130</v>
      </c>
      <c r="K15" s="25">
        <v>130</v>
      </c>
      <c r="L15" s="10">
        <v>195.3</v>
      </c>
      <c r="M15" s="4">
        <v>116.1</v>
      </c>
      <c r="N15" s="4" t="s">
        <v>25</v>
      </c>
      <c r="O15" s="4" t="s">
        <v>25</v>
      </c>
      <c r="P15" s="4" t="s">
        <v>25</v>
      </c>
      <c r="Q15" s="4" t="s">
        <v>25</v>
      </c>
      <c r="R15" s="4" t="s">
        <v>25</v>
      </c>
      <c r="S15" s="4" t="s">
        <v>25</v>
      </c>
      <c r="T15" s="4" t="s">
        <v>25</v>
      </c>
      <c r="U15" s="27">
        <f>H15+I15+J15+K15+L15+M15</f>
        <v>754.50000000000011</v>
      </c>
      <c r="V15" s="42" t="s">
        <v>27</v>
      </c>
      <c r="W15" s="42"/>
    </row>
    <row r="16" spans="1:23" ht="96" customHeight="1">
      <c r="A16" s="2" t="s">
        <v>60</v>
      </c>
      <c r="B16" s="2" t="s">
        <v>21</v>
      </c>
      <c r="C16" s="5">
        <v>814</v>
      </c>
      <c r="D16" s="21" t="s">
        <v>79</v>
      </c>
      <c r="E16" s="55" t="s">
        <v>83</v>
      </c>
      <c r="F16" s="55"/>
      <c r="G16" s="5">
        <v>244</v>
      </c>
      <c r="H16" s="9">
        <v>47.6</v>
      </c>
      <c r="I16" s="9" t="s">
        <v>25</v>
      </c>
      <c r="J16" s="26">
        <v>15</v>
      </c>
      <c r="K16" s="10" t="s">
        <v>25</v>
      </c>
      <c r="L16" s="10" t="s">
        <v>25</v>
      </c>
      <c r="M16" s="10" t="s">
        <v>25</v>
      </c>
      <c r="N16" s="4" t="s">
        <v>25</v>
      </c>
      <c r="O16" s="4" t="s">
        <v>25</v>
      </c>
      <c r="P16" s="24">
        <v>119</v>
      </c>
      <c r="Q16" s="24">
        <v>50</v>
      </c>
      <c r="R16" s="38">
        <v>0</v>
      </c>
      <c r="S16" s="38">
        <v>50</v>
      </c>
      <c r="T16" s="38">
        <v>0</v>
      </c>
      <c r="U16" s="27">
        <f>H16+J16+P16+Q16+R16+S16+T16</f>
        <v>281.60000000000002</v>
      </c>
      <c r="V16" s="42" t="s">
        <v>61</v>
      </c>
      <c r="W16" s="42"/>
    </row>
    <row r="17" spans="1:23" ht="324" customHeight="1">
      <c r="A17" s="53" t="s">
        <v>62</v>
      </c>
      <c r="B17" s="61" t="s">
        <v>21</v>
      </c>
      <c r="C17" s="58">
        <v>814</v>
      </c>
      <c r="D17" s="21" t="s">
        <v>79</v>
      </c>
      <c r="E17" s="55" t="s">
        <v>84</v>
      </c>
      <c r="F17" s="55"/>
      <c r="G17" s="5">
        <v>244</v>
      </c>
      <c r="H17" s="9">
        <v>307.39999999999998</v>
      </c>
      <c r="I17" s="26">
        <v>244</v>
      </c>
      <c r="J17" s="9">
        <v>560.4</v>
      </c>
      <c r="K17" s="25">
        <v>446</v>
      </c>
      <c r="L17" s="10">
        <v>503.3</v>
      </c>
      <c r="M17" s="10">
        <v>658.9</v>
      </c>
      <c r="N17" s="4">
        <v>750.5</v>
      </c>
      <c r="O17" s="4">
        <v>734.6</v>
      </c>
      <c r="P17" s="4">
        <v>322.89999999999998</v>
      </c>
      <c r="Q17" s="4">
        <v>708.2</v>
      </c>
      <c r="R17" s="38">
        <v>578</v>
      </c>
      <c r="S17" s="39">
        <v>628.4</v>
      </c>
      <c r="T17" s="38">
        <v>471</v>
      </c>
      <c r="U17" s="27">
        <f>H17+I17+J17+K17+L17+M17+N17+O17+P17+Q17+R17+S17+T17</f>
        <v>6913.5999999999995</v>
      </c>
      <c r="V17" s="42" t="s">
        <v>28</v>
      </c>
      <c r="W17" s="42"/>
    </row>
    <row r="18" spans="1:23" ht="25.5">
      <c r="A18" s="57"/>
      <c r="B18" s="62"/>
      <c r="C18" s="59"/>
      <c r="D18" s="22" t="s">
        <v>85</v>
      </c>
      <c r="E18" s="56" t="s">
        <v>84</v>
      </c>
      <c r="F18" s="56"/>
      <c r="G18" s="6" t="s">
        <v>63</v>
      </c>
      <c r="H18" s="13" t="s">
        <v>25</v>
      </c>
      <c r="I18" s="13" t="s">
        <v>25</v>
      </c>
      <c r="J18" s="13" t="s">
        <v>25</v>
      </c>
      <c r="K18" s="14" t="s">
        <v>25</v>
      </c>
      <c r="L18" s="14" t="s">
        <v>25</v>
      </c>
      <c r="M18" s="14">
        <v>74.099999999999994</v>
      </c>
      <c r="N18" s="6">
        <v>75.900000000000006</v>
      </c>
      <c r="O18" s="6">
        <v>21.8</v>
      </c>
      <c r="P18" s="40">
        <v>0</v>
      </c>
      <c r="Q18" s="40">
        <v>0</v>
      </c>
      <c r="R18" s="40">
        <v>0</v>
      </c>
      <c r="S18" s="40">
        <v>0</v>
      </c>
      <c r="T18" s="40">
        <v>0</v>
      </c>
      <c r="U18" s="32">
        <f>M18+N18+O18+P18+Q18+R18+S18+T18</f>
        <v>171.8</v>
      </c>
      <c r="V18" s="53"/>
      <c r="W18" s="53"/>
    </row>
    <row r="19" spans="1:23" ht="77.25" customHeight="1">
      <c r="A19" s="53" t="s">
        <v>64</v>
      </c>
      <c r="B19" s="53" t="s">
        <v>21</v>
      </c>
      <c r="C19" s="60">
        <v>814</v>
      </c>
      <c r="D19" s="51" t="s">
        <v>79</v>
      </c>
      <c r="E19" s="55" t="s">
        <v>86</v>
      </c>
      <c r="F19" s="55"/>
      <c r="G19" s="5">
        <v>244</v>
      </c>
      <c r="H19" s="9">
        <v>2.8</v>
      </c>
      <c r="I19" s="9" t="s">
        <v>25</v>
      </c>
      <c r="J19" s="9" t="s">
        <v>25</v>
      </c>
      <c r="K19" s="10" t="s">
        <v>25</v>
      </c>
      <c r="L19" s="10" t="s">
        <v>25</v>
      </c>
      <c r="M19" s="10" t="s">
        <v>25</v>
      </c>
      <c r="N19" s="10" t="s">
        <v>25</v>
      </c>
      <c r="O19" s="4" t="s">
        <v>25</v>
      </c>
      <c r="P19" s="4" t="s">
        <v>25</v>
      </c>
      <c r="Q19" s="4" t="s">
        <v>25</v>
      </c>
      <c r="R19" s="4" t="s">
        <v>25</v>
      </c>
      <c r="S19" s="4" t="s">
        <v>25</v>
      </c>
      <c r="T19" s="4" t="s">
        <v>25</v>
      </c>
      <c r="U19" s="8">
        <v>2.8</v>
      </c>
      <c r="V19" s="54" t="s">
        <v>29</v>
      </c>
      <c r="W19" s="54"/>
    </row>
    <row r="20" spans="1:23" ht="20.25" customHeight="1">
      <c r="A20" s="57"/>
      <c r="B20" s="57"/>
      <c r="C20" s="60"/>
      <c r="D20" s="52"/>
      <c r="E20" s="55" t="s">
        <v>30</v>
      </c>
      <c r="F20" s="55"/>
      <c r="G20" s="5">
        <v>244</v>
      </c>
      <c r="H20" s="9" t="s">
        <v>25</v>
      </c>
      <c r="I20" s="9" t="s">
        <v>25</v>
      </c>
      <c r="J20" s="9" t="s">
        <v>25</v>
      </c>
      <c r="K20" s="10" t="s">
        <v>25</v>
      </c>
      <c r="L20" s="10" t="s">
        <v>25</v>
      </c>
      <c r="M20" s="25">
        <v>1</v>
      </c>
      <c r="N20" s="10">
        <v>1.4</v>
      </c>
      <c r="O20" s="4">
        <v>1.4</v>
      </c>
      <c r="P20" s="4">
        <v>1.4</v>
      </c>
      <c r="Q20" s="4">
        <v>12.4</v>
      </c>
      <c r="R20" s="39">
        <v>1.5</v>
      </c>
      <c r="S20" s="38">
        <v>2</v>
      </c>
      <c r="T20" s="38">
        <v>2</v>
      </c>
      <c r="U20" s="27">
        <f>M20+N20+O20+P20+Q20+R20+S20+T20</f>
        <v>23.1</v>
      </c>
      <c r="V20" s="54"/>
      <c r="W20" s="54"/>
    </row>
    <row r="21" spans="1:23" ht="121.5" customHeight="1">
      <c r="A21" s="2" t="s">
        <v>65</v>
      </c>
      <c r="B21" s="2" t="s">
        <v>21</v>
      </c>
      <c r="C21" s="5">
        <v>814</v>
      </c>
      <c r="D21" s="21" t="s">
        <v>79</v>
      </c>
      <c r="E21" s="55" t="s">
        <v>83</v>
      </c>
      <c r="F21" s="55"/>
      <c r="G21" s="5">
        <v>244</v>
      </c>
      <c r="H21" s="9" t="s">
        <v>25</v>
      </c>
      <c r="I21" s="9" t="s">
        <v>25</v>
      </c>
      <c r="J21" s="9" t="s">
        <v>25</v>
      </c>
      <c r="K21" s="10" t="s">
        <v>25</v>
      </c>
      <c r="L21" s="25">
        <v>60</v>
      </c>
      <c r="M21" s="10" t="s">
        <v>25</v>
      </c>
      <c r="N21" s="10" t="s">
        <v>25</v>
      </c>
      <c r="O21" s="4" t="s">
        <v>25</v>
      </c>
      <c r="P21" s="4" t="s">
        <v>25</v>
      </c>
      <c r="Q21" s="4" t="s">
        <v>25</v>
      </c>
      <c r="R21" s="4" t="s">
        <v>25</v>
      </c>
      <c r="S21" s="4" t="s">
        <v>25</v>
      </c>
      <c r="T21" s="4" t="s">
        <v>25</v>
      </c>
      <c r="U21" s="28">
        <v>60</v>
      </c>
      <c r="V21" s="41" t="s">
        <v>31</v>
      </c>
      <c r="W21" s="41"/>
    </row>
    <row r="22" spans="1:23" ht="201.75" customHeight="1">
      <c r="A22" s="2" t="s">
        <v>66</v>
      </c>
      <c r="B22" s="2" t="s">
        <v>21</v>
      </c>
      <c r="C22" s="5">
        <v>814</v>
      </c>
      <c r="D22" s="21" t="s">
        <v>79</v>
      </c>
      <c r="E22" s="55" t="s">
        <v>87</v>
      </c>
      <c r="F22" s="55"/>
      <c r="G22" s="5">
        <v>244</v>
      </c>
      <c r="H22" s="9" t="s">
        <v>25</v>
      </c>
      <c r="I22" s="9" t="s">
        <v>25</v>
      </c>
      <c r="J22" s="9" t="s">
        <v>25</v>
      </c>
      <c r="K22" s="10" t="s">
        <v>25</v>
      </c>
      <c r="L22" s="10">
        <v>927.7</v>
      </c>
      <c r="M22" s="10">
        <v>768.1</v>
      </c>
      <c r="N22" s="10" t="s">
        <v>25</v>
      </c>
      <c r="O22" s="4" t="s">
        <v>25</v>
      </c>
      <c r="P22" s="4" t="s">
        <v>25</v>
      </c>
      <c r="Q22" s="4" t="s">
        <v>25</v>
      </c>
      <c r="R22" s="4" t="s">
        <v>25</v>
      </c>
      <c r="S22" s="4" t="s">
        <v>25</v>
      </c>
      <c r="T22" s="4" t="s">
        <v>25</v>
      </c>
      <c r="U22" s="8">
        <f>L22+M22</f>
        <v>1695.8000000000002</v>
      </c>
      <c r="V22" s="42" t="s">
        <v>67</v>
      </c>
      <c r="W22" s="42"/>
    </row>
    <row r="23" spans="1:23" ht="212.25" customHeight="1">
      <c r="A23" s="2" t="s">
        <v>68</v>
      </c>
      <c r="B23" s="2" t="s">
        <v>21</v>
      </c>
      <c r="C23" s="5">
        <v>814</v>
      </c>
      <c r="D23" s="21" t="s">
        <v>79</v>
      </c>
      <c r="E23" s="55" t="s">
        <v>32</v>
      </c>
      <c r="F23" s="55"/>
      <c r="G23" s="5">
        <v>244</v>
      </c>
      <c r="H23" s="9" t="s">
        <v>25</v>
      </c>
      <c r="I23" s="9" t="s">
        <v>25</v>
      </c>
      <c r="J23" s="9" t="s">
        <v>25</v>
      </c>
      <c r="K23" s="10" t="s">
        <v>25</v>
      </c>
      <c r="L23" s="10">
        <v>4.7</v>
      </c>
      <c r="M23" s="25">
        <v>36</v>
      </c>
      <c r="N23" s="10" t="s">
        <v>25</v>
      </c>
      <c r="O23" s="4" t="s">
        <v>25</v>
      </c>
      <c r="P23" s="4" t="s">
        <v>25</v>
      </c>
      <c r="Q23" s="4" t="s">
        <v>25</v>
      </c>
      <c r="R23" s="4" t="s">
        <v>25</v>
      </c>
      <c r="S23" s="4" t="s">
        <v>25</v>
      </c>
      <c r="T23" s="4" t="s">
        <v>25</v>
      </c>
      <c r="U23" s="8">
        <f>L23+M23</f>
        <v>40.700000000000003</v>
      </c>
      <c r="V23" s="42" t="s">
        <v>69</v>
      </c>
      <c r="W23" s="42"/>
    </row>
    <row r="24" spans="1:23" ht="114.75" customHeight="1">
      <c r="A24" s="2" t="s">
        <v>70</v>
      </c>
      <c r="B24" s="2" t="s">
        <v>21</v>
      </c>
      <c r="C24" s="5">
        <v>814</v>
      </c>
      <c r="D24" s="21" t="s">
        <v>79</v>
      </c>
      <c r="E24" s="55" t="s">
        <v>88</v>
      </c>
      <c r="F24" s="55"/>
      <c r="G24" s="5">
        <v>244</v>
      </c>
      <c r="H24" s="9" t="s">
        <v>25</v>
      </c>
      <c r="I24" s="9" t="s">
        <v>25</v>
      </c>
      <c r="J24" s="9" t="s">
        <v>25</v>
      </c>
      <c r="K24" s="10" t="s">
        <v>25</v>
      </c>
      <c r="L24" s="25">
        <v>3</v>
      </c>
      <c r="M24" s="10" t="s">
        <v>25</v>
      </c>
      <c r="N24" s="10" t="s">
        <v>25</v>
      </c>
      <c r="O24" s="4" t="s">
        <v>25</v>
      </c>
      <c r="P24" s="4" t="s">
        <v>25</v>
      </c>
      <c r="Q24" s="4" t="s">
        <v>25</v>
      </c>
      <c r="R24" s="4" t="s">
        <v>25</v>
      </c>
      <c r="S24" s="4" t="s">
        <v>25</v>
      </c>
      <c r="T24" s="4" t="s">
        <v>25</v>
      </c>
      <c r="U24" s="27">
        <f>L24</f>
        <v>3</v>
      </c>
      <c r="V24" s="42" t="s">
        <v>33</v>
      </c>
      <c r="W24" s="42"/>
    </row>
    <row r="25" spans="1:23" ht="86.25" customHeight="1">
      <c r="A25" s="2" t="s">
        <v>34</v>
      </c>
      <c r="B25" s="2" t="s">
        <v>21</v>
      </c>
      <c r="C25" s="5">
        <v>814</v>
      </c>
      <c r="D25" s="21" t="s">
        <v>79</v>
      </c>
      <c r="E25" s="55" t="s">
        <v>89</v>
      </c>
      <c r="F25" s="55"/>
      <c r="G25" s="5">
        <v>244</v>
      </c>
      <c r="H25" s="9" t="s">
        <v>25</v>
      </c>
      <c r="I25" s="9" t="s">
        <v>25</v>
      </c>
      <c r="J25" s="9" t="s">
        <v>25</v>
      </c>
      <c r="K25" s="10" t="s">
        <v>25</v>
      </c>
      <c r="L25" s="10" t="s">
        <v>25</v>
      </c>
      <c r="M25" s="25">
        <v>250</v>
      </c>
      <c r="N25" s="10" t="s">
        <v>25</v>
      </c>
      <c r="O25" s="4" t="s">
        <v>25</v>
      </c>
      <c r="P25" s="4" t="s">
        <v>25</v>
      </c>
      <c r="Q25" s="4" t="s">
        <v>25</v>
      </c>
      <c r="R25" s="4" t="s">
        <v>25</v>
      </c>
      <c r="S25" s="4" t="s">
        <v>25</v>
      </c>
      <c r="T25" s="4" t="s">
        <v>25</v>
      </c>
      <c r="U25" s="27">
        <f>M25</f>
        <v>250</v>
      </c>
      <c r="V25" s="41" t="s">
        <v>35</v>
      </c>
      <c r="W25" s="41"/>
    </row>
    <row r="26" spans="1:23" ht="96" customHeight="1">
      <c r="A26" s="2" t="s">
        <v>36</v>
      </c>
      <c r="B26" s="2" t="s">
        <v>21</v>
      </c>
      <c r="C26" s="5">
        <v>814</v>
      </c>
      <c r="D26" s="21" t="s">
        <v>79</v>
      </c>
      <c r="E26" s="55" t="s">
        <v>37</v>
      </c>
      <c r="F26" s="55"/>
      <c r="G26" s="5">
        <v>244</v>
      </c>
      <c r="H26" s="9" t="s">
        <v>25</v>
      </c>
      <c r="I26" s="9" t="s">
        <v>25</v>
      </c>
      <c r="J26" s="9" t="s">
        <v>25</v>
      </c>
      <c r="K26" s="10" t="s">
        <v>25</v>
      </c>
      <c r="L26" s="10" t="s">
        <v>25</v>
      </c>
      <c r="M26" s="10">
        <v>1.8</v>
      </c>
      <c r="N26" s="10" t="s">
        <v>25</v>
      </c>
      <c r="O26" s="4" t="s">
        <v>25</v>
      </c>
      <c r="P26" s="4" t="s">
        <v>25</v>
      </c>
      <c r="Q26" s="4" t="s">
        <v>25</v>
      </c>
      <c r="R26" s="4" t="s">
        <v>25</v>
      </c>
      <c r="S26" s="4" t="s">
        <v>25</v>
      </c>
      <c r="T26" s="4" t="s">
        <v>25</v>
      </c>
      <c r="U26" s="8">
        <f>M26</f>
        <v>1.8</v>
      </c>
      <c r="V26" s="41" t="s">
        <v>38</v>
      </c>
      <c r="W26" s="41"/>
    </row>
    <row r="27" spans="1:23" ht="110.25" customHeight="1">
      <c r="A27" s="2" t="s">
        <v>39</v>
      </c>
      <c r="B27" s="2" t="s">
        <v>21</v>
      </c>
      <c r="C27" s="5">
        <v>814</v>
      </c>
      <c r="D27" s="21" t="s">
        <v>79</v>
      </c>
      <c r="E27" s="55" t="s">
        <v>88</v>
      </c>
      <c r="F27" s="55"/>
      <c r="G27" s="5">
        <v>244</v>
      </c>
      <c r="H27" s="9" t="s">
        <v>25</v>
      </c>
      <c r="I27" s="9" t="s">
        <v>25</v>
      </c>
      <c r="J27" s="9" t="s">
        <v>25</v>
      </c>
      <c r="K27" s="10" t="s">
        <v>25</v>
      </c>
      <c r="L27" s="10" t="s">
        <v>25</v>
      </c>
      <c r="M27" s="10">
        <v>7.1</v>
      </c>
      <c r="N27" s="10" t="s">
        <v>25</v>
      </c>
      <c r="O27" s="4" t="s">
        <v>25</v>
      </c>
      <c r="P27" s="4" t="s">
        <v>25</v>
      </c>
      <c r="Q27" s="4" t="s">
        <v>25</v>
      </c>
      <c r="R27" s="4" t="s">
        <v>25</v>
      </c>
      <c r="S27" s="4" t="s">
        <v>25</v>
      </c>
      <c r="T27" s="4" t="s">
        <v>25</v>
      </c>
      <c r="U27" s="8">
        <f>M27</f>
        <v>7.1</v>
      </c>
      <c r="V27" s="41" t="s">
        <v>40</v>
      </c>
      <c r="W27" s="41"/>
    </row>
    <row r="28" spans="1:23" ht="152.25" customHeight="1">
      <c r="A28" s="2" t="s">
        <v>71</v>
      </c>
      <c r="B28" s="2" t="s">
        <v>21</v>
      </c>
      <c r="C28" s="5">
        <v>814</v>
      </c>
      <c r="D28" s="21" t="s">
        <v>79</v>
      </c>
      <c r="E28" s="55" t="s">
        <v>41</v>
      </c>
      <c r="F28" s="55"/>
      <c r="G28" s="5">
        <v>244</v>
      </c>
      <c r="H28" s="9" t="s">
        <v>25</v>
      </c>
      <c r="I28" s="9" t="s">
        <v>25</v>
      </c>
      <c r="J28" s="9" t="s">
        <v>25</v>
      </c>
      <c r="K28" s="10" t="s">
        <v>25</v>
      </c>
      <c r="L28" s="10" t="s">
        <v>25</v>
      </c>
      <c r="M28" s="10" t="s">
        <v>25</v>
      </c>
      <c r="N28" s="10" t="s">
        <v>25</v>
      </c>
      <c r="O28" s="4">
        <v>483.8</v>
      </c>
      <c r="P28" s="4">
        <v>26.1</v>
      </c>
      <c r="Q28" s="4">
        <v>26.1</v>
      </c>
      <c r="R28" s="4" t="s">
        <v>25</v>
      </c>
      <c r="S28" s="4" t="s">
        <v>25</v>
      </c>
      <c r="T28" s="4" t="s">
        <v>25</v>
      </c>
      <c r="U28" s="27">
        <f>O28+P28+Q28</f>
        <v>536</v>
      </c>
      <c r="V28" s="41" t="s">
        <v>42</v>
      </c>
      <c r="W28" s="41"/>
    </row>
    <row r="29" spans="1:23" ht="151.5" customHeight="1">
      <c r="A29" s="2" t="s">
        <v>72</v>
      </c>
      <c r="B29" s="2" t="s">
        <v>21</v>
      </c>
      <c r="C29" s="5">
        <v>814</v>
      </c>
      <c r="D29" s="21" t="s">
        <v>79</v>
      </c>
      <c r="E29" s="55" t="s">
        <v>90</v>
      </c>
      <c r="F29" s="55"/>
      <c r="G29" s="5">
        <v>244</v>
      </c>
      <c r="H29" s="9" t="s">
        <v>25</v>
      </c>
      <c r="I29" s="9" t="s">
        <v>25</v>
      </c>
      <c r="J29" s="9" t="s">
        <v>25</v>
      </c>
      <c r="K29" s="10" t="s">
        <v>25</v>
      </c>
      <c r="L29" s="10" t="s">
        <v>25</v>
      </c>
      <c r="M29" s="10" t="s">
        <v>25</v>
      </c>
      <c r="N29" s="10" t="s">
        <v>25</v>
      </c>
      <c r="O29" s="24">
        <v>1243</v>
      </c>
      <c r="P29" s="4" t="s">
        <v>25</v>
      </c>
      <c r="Q29" s="4" t="s">
        <v>25</v>
      </c>
      <c r="R29" s="4" t="s">
        <v>25</v>
      </c>
      <c r="S29" s="4" t="s">
        <v>25</v>
      </c>
      <c r="T29" s="4" t="s">
        <v>25</v>
      </c>
      <c r="U29" s="27">
        <f>O29</f>
        <v>1243</v>
      </c>
      <c r="V29" s="41" t="s">
        <v>43</v>
      </c>
      <c r="W29" s="41"/>
    </row>
    <row r="30" spans="1:23" ht="163.5" customHeight="1">
      <c r="A30" s="2" t="s">
        <v>73</v>
      </c>
      <c r="B30" s="2" t="s">
        <v>21</v>
      </c>
      <c r="C30" s="5">
        <v>814</v>
      </c>
      <c r="D30" s="21" t="s">
        <v>79</v>
      </c>
      <c r="E30" s="55" t="s">
        <v>89</v>
      </c>
      <c r="F30" s="55"/>
      <c r="G30" s="5">
        <v>244</v>
      </c>
      <c r="H30" s="9" t="s">
        <v>25</v>
      </c>
      <c r="I30" s="9" t="s">
        <v>25</v>
      </c>
      <c r="J30" s="9" t="s">
        <v>25</v>
      </c>
      <c r="K30" s="10" t="s">
        <v>25</v>
      </c>
      <c r="L30" s="10" t="s">
        <v>25</v>
      </c>
      <c r="M30" s="10" t="s">
        <v>25</v>
      </c>
      <c r="N30" s="10" t="s">
        <v>25</v>
      </c>
      <c r="O30" s="24">
        <v>247</v>
      </c>
      <c r="P30" s="4" t="s">
        <v>25</v>
      </c>
      <c r="Q30" s="4" t="s">
        <v>25</v>
      </c>
      <c r="R30" s="4" t="s">
        <v>25</v>
      </c>
      <c r="S30" s="4" t="s">
        <v>25</v>
      </c>
      <c r="T30" s="4" t="s">
        <v>25</v>
      </c>
      <c r="U30" s="27">
        <f>O30</f>
        <v>247</v>
      </c>
      <c r="V30" s="41" t="s">
        <v>44</v>
      </c>
      <c r="W30" s="41"/>
    </row>
    <row r="31" spans="1:23" ht="182.25" customHeight="1">
      <c r="A31" s="2" t="s">
        <v>74</v>
      </c>
      <c r="B31" s="2" t="s">
        <v>21</v>
      </c>
      <c r="C31" s="5">
        <v>814</v>
      </c>
      <c r="D31" s="21" t="s">
        <v>79</v>
      </c>
      <c r="E31" s="55" t="s">
        <v>37</v>
      </c>
      <c r="F31" s="55"/>
      <c r="G31" s="5">
        <v>244</v>
      </c>
      <c r="H31" s="9" t="s">
        <v>25</v>
      </c>
      <c r="I31" s="9" t="s">
        <v>25</v>
      </c>
      <c r="J31" s="9" t="s">
        <v>25</v>
      </c>
      <c r="K31" s="10" t="s">
        <v>25</v>
      </c>
      <c r="L31" s="10" t="s">
        <v>25</v>
      </c>
      <c r="M31" s="10" t="s">
        <v>25</v>
      </c>
      <c r="N31" s="10" t="s">
        <v>25</v>
      </c>
      <c r="O31" s="4">
        <v>7.7</v>
      </c>
      <c r="P31" s="4" t="s">
        <v>25</v>
      </c>
      <c r="Q31" s="4" t="s">
        <v>25</v>
      </c>
      <c r="R31" s="4" t="s">
        <v>25</v>
      </c>
      <c r="S31" s="4" t="s">
        <v>25</v>
      </c>
      <c r="T31" s="4" t="s">
        <v>25</v>
      </c>
      <c r="U31" s="8">
        <f>O31</f>
        <v>7.7</v>
      </c>
      <c r="V31" s="41" t="s">
        <v>43</v>
      </c>
      <c r="W31" s="41"/>
    </row>
    <row r="32" spans="1:23" ht="81" customHeight="1">
      <c r="A32" s="2" t="s">
        <v>75</v>
      </c>
      <c r="B32" s="2" t="s">
        <v>21</v>
      </c>
      <c r="C32" s="5">
        <v>814</v>
      </c>
      <c r="D32" s="21" t="s">
        <v>79</v>
      </c>
      <c r="E32" s="55" t="s">
        <v>91</v>
      </c>
      <c r="F32" s="55"/>
      <c r="G32" s="5">
        <v>244</v>
      </c>
      <c r="H32" s="9" t="s">
        <v>25</v>
      </c>
      <c r="I32" s="9" t="s">
        <v>25</v>
      </c>
      <c r="J32" s="9" t="s">
        <v>25</v>
      </c>
      <c r="K32" s="10" t="s">
        <v>25</v>
      </c>
      <c r="L32" s="10" t="s">
        <v>25</v>
      </c>
      <c r="M32" s="10" t="s">
        <v>25</v>
      </c>
      <c r="N32" s="10" t="s">
        <v>25</v>
      </c>
      <c r="O32" s="4" t="s">
        <v>25</v>
      </c>
      <c r="P32" s="24">
        <v>885</v>
      </c>
      <c r="Q32" s="4" t="s">
        <v>25</v>
      </c>
      <c r="R32" s="4" t="s">
        <v>25</v>
      </c>
      <c r="S32" s="4" t="s">
        <v>25</v>
      </c>
      <c r="T32" s="4" t="s">
        <v>25</v>
      </c>
      <c r="U32" s="27">
        <f>P32</f>
        <v>885</v>
      </c>
      <c r="V32" s="41" t="s">
        <v>45</v>
      </c>
      <c r="W32" s="41"/>
    </row>
    <row r="33" spans="1:23" ht="108.75" customHeight="1">
      <c r="A33" s="2" t="s">
        <v>76</v>
      </c>
      <c r="B33" s="2" t="s">
        <v>21</v>
      </c>
      <c r="C33" s="5">
        <v>814</v>
      </c>
      <c r="D33" s="21" t="s">
        <v>79</v>
      </c>
      <c r="E33" s="55" t="s">
        <v>46</v>
      </c>
      <c r="F33" s="55"/>
      <c r="G33" s="5">
        <v>244</v>
      </c>
      <c r="H33" s="9" t="s">
        <v>25</v>
      </c>
      <c r="I33" s="9" t="s">
        <v>25</v>
      </c>
      <c r="J33" s="9" t="s">
        <v>25</v>
      </c>
      <c r="K33" s="10" t="s">
        <v>25</v>
      </c>
      <c r="L33" s="10" t="s">
        <v>25</v>
      </c>
      <c r="M33" s="10" t="s">
        <v>25</v>
      </c>
      <c r="N33" s="10" t="s">
        <v>25</v>
      </c>
      <c r="O33" s="4" t="s">
        <v>25</v>
      </c>
      <c r="P33" s="24">
        <v>60</v>
      </c>
      <c r="Q33" s="4" t="s">
        <v>25</v>
      </c>
      <c r="R33" s="4" t="s">
        <v>25</v>
      </c>
      <c r="S33" s="4" t="s">
        <v>25</v>
      </c>
      <c r="T33" s="4" t="s">
        <v>25</v>
      </c>
      <c r="U33" s="27">
        <f>P33</f>
        <v>60</v>
      </c>
      <c r="V33" s="41" t="s">
        <v>45</v>
      </c>
      <c r="W33" s="41"/>
    </row>
    <row r="34" spans="1:23" ht="70.5" customHeight="1">
      <c r="A34" s="2" t="s">
        <v>77</v>
      </c>
      <c r="B34" s="2" t="s">
        <v>21</v>
      </c>
      <c r="C34" s="5">
        <v>814</v>
      </c>
      <c r="D34" s="21" t="s">
        <v>92</v>
      </c>
      <c r="E34" s="55" t="s">
        <v>93</v>
      </c>
      <c r="F34" s="55"/>
      <c r="G34" s="5">
        <v>244</v>
      </c>
      <c r="H34" s="9" t="s">
        <v>25</v>
      </c>
      <c r="I34" s="9" t="s">
        <v>25</v>
      </c>
      <c r="J34" s="9" t="s">
        <v>25</v>
      </c>
      <c r="K34" s="10" t="s">
        <v>25</v>
      </c>
      <c r="L34" s="10" t="s">
        <v>25</v>
      </c>
      <c r="M34" s="10" t="s">
        <v>25</v>
      </c>
      <c r="N34" s="10" t="s">
        <v>25</v>
      </c>
      <c r="O34" s="4" t="s">
        <v>25</v>
      </c>
      <c r="P34" s="4">
        <v>264.60000000000002</v>
      </c>
      <c r="Q34" s="4">
        <v>434.5</v>
      </c>
      <c r="R34" s="39">
        <v>434.5</v>
      </c>
      <c r="S34" s="39">
        <v>434.5</v>
      </c>
      <c r="T34" s="39">
        <v>434.5</v>
      </c>
      <c r="U34" s="8">
        <f>P34+Q34+R34+S34+T34</f>
        <v>2002.6</v>
      </c>
      <c r="V34" s="42" t="s">
        <v>47</v>
      </c>
      <c r="W34" s="42"/>
    </row>
    <row r="35" spans="1:23">
      <c r="A35" s="3" t="s">
        <v>48</v>
      </c>
      <c r="B35" s="2"/>
      <c r="C35" s="5"/>
      <c r="D35" s="21"/>
      <c r="E35" s="55"/>
      <c r="F35" s="55"/>
      <c r="G35" s="5"/>
      <c r="H35" s="29">
        <f>H14+H15+H16+H17+H19</f>
        <v>500.9</v>
      </c>
      <c r="I35" s="29">
        <f>I15+I17</f>
        <v>304</v>
      </c>
      <c r="J35" s="11">
        <v>705.4</v>
      </c>
      <c r="K35" s="28">
        <f>K15+K17</f>
        <v>576</v>
      </c>
      <c r="L35" s="28">
        <f>L15+L17+L21+L22+L23+L24</f>
        <v>1694.0000000000002</v>
      </c>
      <c r="M35" s="27">
        <f>M14+M15+M17+M18+M20+M22+M23+M25+M26+M27</f>
        <v>1921.3999999999999</v>
      </c>
      <c r="N35" s="8">
        <f>N14+N17+N18+N20</f>
        <v>839.19999999999993</v>
      </c>
      <c r="O35" s="27">
        <f>O14+O17+O18+O20+O28+O29+O30+O31</f>
        <v>2750.7</v>
      </c>
      <c r="P35" s="27">
        <f>P14+P16+P17+P20+P28+P32+P33+P34</f>
        <v>1690.3000000000002</v>
      </c>
      <c r="Q35" s="27">
        <f>Q16+Q17+Q18+Q20+Q28+Q34</f>
        <v>1231.2</v>
      </c>
      <c r="R35" s="27">
        <f>R16+R17+R18+R20+R34</f>
        <v>1014</v>
      </c>
      <c r="S35" s="27">
        <f>S16+S17+S18+S20+S34</f>
        <v>1114.9000000000001</v>
      </c>
      <c r="T35" s="27">
        <f>T16+T17+T18+T20+T34</f>
        <v>907.5</v>
      </c>
      <c r="U35" s="27">
        <f>H35+I35+J35+K35+L35+M35+N35+O35+P35+Q35+R35+S35+T35</f>
        <v>15249.499999999998</v>
      </c>
      <c r="V35" s="42"/>
      <c r="W35" s="42"/>
    </row>
    <row r="36" spans="1:23" ht="33" customHeight="1">
      <c r="A36" s="3" t="s">
        <v>49</v>
      </c>
      <c r="B36" s="3"/>
      <c r="C36" s="17"/>
      <c r="D36" s="23"/>
      <c r="E36" s="70"/>
      <c r="F36" s="70"/>
      <c r="G36" s="17"/>
      <c r="H36" s="30">
        <f>H35+H12</f>
        <v>510.9</v>
      </c>
      <c r="I36" s="30">
        <f>I35+I12</f>
        <v>404</v>
      </c>
      <c r="J36" s="34">
        <f t="shared" ref="J36:T36" si="0">J12+J35</f>
        <v>816.6</v>
      </c>
      <c r="K36" s="35">
        <f t="shared" si="0"/>
        <v>709.4</v>
      </c>
      <c r="L36" s="35">
        <f t="shared" si="0"/>
        <v>1828.8000000000002</v>
      </c>
      <c r="M36" s="35">
        <f t="shared" si="0"/>
        <v>2101.3999999999996</v>
      </c>
      <c r="N36" s="35">
        <f t="shared" si="0"/>
        <v>1011.1999999999999</v>
      </c>
      <c r="O36" s="35">
        <f t="shared" si="0"/>
        <v>3002.2999999999997</v>
      </c>
      <c r="P36" s="35">
        <f t="shared" si="0"/>
        <v>1954.5000000000002</v>
      </c>
      <c r="Q36" s="31">
        <f t="shared" si="0"/>
        <v>1518.2</v>
      </c>
      <c r="R36" s="36">
        <f t="shared" si="0"/>
        <v>1302.4000000000001</v>
      </c>
      <c r="S36" s="36">
        <f t="shared" si="0"/>
        <v>1403.3000000000002</v>
      </c>
      <c r="T36" s="36">
        <f t="shared" si="0"/>
        <v>1195.9000000000001</v>
      </c>
      <c r="U36" s="33">
        <f>H36+I36+J36+K36+L36+M36+N36+O36+P36+Q36+R36+S36+T36</f>
        <v>17758.900000000001</v>
      </c>
      <c r="V36" s="43"/>
      <c r="W36" s="44"/>
    </row>
  </sheetData>
  <mergeCells count="66">
    <mergeCell ref="V11:W11"/>
    <mergeCell ref="E11:F11"/>
    <mergeCell ref="E21:F21"/>
    <mergeCell ref="E36:F36"/>
    <mergeCell ref="E34:F34"/>
    <mergeCell ref="E33:F33"/>
    <mergeCell ref="E32:F32"/>
    <mergeCell ref="E31:F31"/>
    <mergeCell ref="E25:F25"/>
    <mergeCell ref="E26:F26"/>
    <mergeCell ref="E24:F24"/>
    <mergeCell ref="E23:F23"/>
    <mergeCell ref="E22:F22"/>
    <mergeCell ref="E35:F35"/>
    <mergeCell ref="E30:F30"/>
    <mergeCell ref="E29:F29"/>
    <mergeCell ref="E27:F27"/>
    <mergeCell ref="E28:F28"/>
    <mergeCell ref="C19:C20"/>
    <mergeCell ref="B17:B18"/>
    <mergeCell ref="N1:W2"/>
    <mergeCell ref="V7:W8"/>
    <mergeCell ref="B7:B8"/>
    <mergeCell ref="E8:F8"/>
    <mergeCell ref="E20:F20"/>
    <mergeCell ref="E16:F16"/>
    <mergeCell ref="V15:W15"/>
    <mergeCell ref="V16:W16"/>
    <mergeCell ref="E15:F15"/>
    <mergeCell ref="E14:F14"/>
    <mergeCell ref="E12:F12"/>
    <mergeCell ref="V12:W12"/>
    <mergeCell ref="A13:W13"/>
    <mergeCell ref="V14:W14"/>
    <mergeCell ref="C4:T4"/>
    <mergeCell ref="D19:D20"/>
    <mergeCell ref="V27:W27"/>
    <mergeCell ref="V28:W28"/>
    <mergeCell ref="V29:W29"/>
    <mergeCell ref="V21:W21"/>
    <mergeCell ref="V22:W22"/>
    <mergeCell ref="V23:W23"/>
    <mergeCell ref="V24:W24"/>
    <mergeCell ref="V25:W25"/>
    <mergeCell ref="V26:W26"/>
    <mergeCell ref="V17:W18"/>
    <mergeCell ref="V19:W20"/>
    <mergeCell ref="E19:F19"/>
    <mergeCell ref="E18:F18"/>
    <mergeCell ref="E17:F17"/>
    <mergeCell ref="V33:W33"/>
    <mergeCell ref="V34:W34"/>
    <mergeCell ref="V35:W35"/>
    <mergeCell ref="V36:W36"/>
    <mergeCell ref="H7:U7"/>
    <mergeCell ref="V30:W30"/>
    <mergeCell ref="V31:W31"/>
    <mergeCell ref="V32:W32"/>
    <mergeCell ref="A9:W9"/>
    <mergeCell ref="A10:W10"/>
    <mergeCell ref="A7:A8"/>
    <mergeCell ref="C7:G7"/>
    <mergeCell ref="A17:A18"/>
    <mergeCell ref="C17:C18"/>
    <mergeCell ref="A19:A20"/>
    <mergeCell ref="B19:B20"/>
  </mergeCells>
  <pageMargins left="0.70866141732283472" right="0.70866141732283472" top="0.74803149606299213" bottom="0.74803149606299213" header="0.31496062992125984" footer="0.31496062992125984"/>
  <pageSetup paperSize="9" scale="5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Katya</dc:creator>
  <cp:lastModifiedBy>Katya</cp:lastModifiedBy>
  <cp:lastPrinted>2023-11-27T03:35:30Z</cp:lastPrinted>
  <dcterms:created xsi:type="dcterms:W3CDTF">2023-11-17T03:24:04Z</dcterms:created>
  <dcterms:modified xsi:type="dcterms:W3CDTF">2023-11-27T03:35:32Z</dcterms:modified>
</cp:coreProperties>
</file>