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 3" sheetId="4" r:id="rId1"/>
    <sheet name="ДЧБ" sheetId="5" r:id="rId2"/>
  </sheets>
  <definedNames>
    <definedName name="APPT" localSheetId="1">ДЧБ!#REF!</definedName>
    <definedName name="APPT" localSheetId="0">'прилож 3'!$A$17</definedName>
    <definedName name="FIO" localSheetId="1">ДЧБ!#REF!</definedName>
    <definedName name="FIO" localSheetId="0">'прилож 3'!$D$17</definedName>
    <definedName name="SIGN" localSheetId="1">ДЧБ!#REF!</definedName>
    <definedName name="SIGN" localSheetId="0">'прилож 3'!$A$17:$F$18</definedName>
    <definedName name="_xlnm.Print_Titles" localSheetId="0">'прилож 3'!$A$9:$IV$9</definedName>
  </definedNames>
  <calcPr calcId="145621"/>
</workbook>
</file>

<file path=xl/calcChain.xml><?xml version="1.0" encoding="utf-8"?>
<calcChain xmlns="http://schemas.openxmlformats.org/spreadsheetml/2006/main">
  <c r="F112" i="5" l="1"/>
  <c r="E112" i="5"/>
  <c r="F110" i="5"/>
  <c r="E110" i="5"/>
  <c r="G109" i="5"/>
  <c r="F108" i="5"/>
  <c r="E108" i="5"/>
  <c r="G107" i="5"/>
  <c r="G106" i="5"/>
  <c r="F105" i="5"/>
  <c r="G105" i="5" s="1"/>
  <c r="E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F87" i="5"/>
  <c r="E87" i="5"/>
  <c r="E85" i="5" s="1"/>
  <c r="G86" i="5"/>
  <c r="G84" i="5"/>
  <c r="G83" i="5"/>
  <c r="G82" i="5"/>
  <c r="G81" i="5"/>
  <c r="G80" i="5"/>
  <c r="G79" i="5"/>
  <c r="G78" i="5"/>
  <c r="G77" i="5"/>
  <c r="G76" i="5"/>
  <c r="G75" i="5"/>
  <c r="G74" i="5"/>
  <c r="F73" i="5"/>
  <c r="E73" i="5"/>
  <c r="G72" i="5"/>
  <c r="G71" i="5"/>
  <c r="F70" i="5"/>
  <c r="E70" i="5"/>
  <c r="G67" i="5"/>
  <c r="F65" i="5"/>
  <c r="E65" i="5"/>
  <c r="F61" i="5"/>
  <c r="G59" i="5"/>
  <c r="G57" i="5"/>
  <c r="G56" i="5"/>
  <c r="G55" i="5"/>
  <c r="F54" i="5"/>
  <c r="F44" i="5" s="1"/>
  <c r="E54" i="5"/>
  <c r="G54" i="5" s="1"/>
  <c r="G53" i="5"/>
  <c r="G51" i="5"/>
  <c r="G49" i="5"/>
  <c r="G48" i="5"/>
  <c r="G46" i="5"/>
  <c r="G43" i="5"/>
  <c r="G42" i="5"/>
  <c r="F41" i="5"/>
  <c r="E41" i="5"/>
  <c r="G40" i="5"/>
  <c r="F39" i="5"/>
  <c r="G39" i="5" s="1"/>
  <c r="E39" i="5"/>
  <c r="G38" i="5"/>
  <c r="G37" i="5"/>
  <c r="G36" i="5"/>
  <c r="G35" i="5"/>
  <c r="F34" i="5"/>
  <c r="E34" i="5"/>
  <c r="G34" i="5" s="1"/>
  <c r="G33" i="5"/>
  <c r="G32" i="5"/>
  <c r="F31" i="5"/>
  <c r="E31" i="5"/>
  <c r="G28" i="5"/>
  <c r="G27" i="5"/>
  <c r="G26" i="5"/>
  <c r="F25" i="5"/>
  <c r="E25" i="5"/>
  <c r="G24" i="5"/>
  <c r="G23" i="5"/>
  <c r="G22" i="5"/>
  <c r="G21" i="5"/>
  <c r="F20" i="5"/>
  <c r="E20" i="5"/>
  <c r="G20" i="5" s="1"/>
  <c r="G19" i="5"/>
  <c r="G18" i="5"/>
  <c r="G16" i="5"/>
  <c r="F15" i="5"/>
  <c r="E15" i="5"/>
  <c r="G15" i="5" s="1"/>
  <c r="G14" i="5"/>
  <c r="F13" i="5"/>
  <c r="E13" i="5"/>
  <c r="F12" i="5"/>
  <c r="E69" i="5" l="1"/>
  <c r="E68" i="5" s="1"/>
  <c r="G25" i="5"/>
  <c r="G73" i="5"/>
  <c r="G87" i="5"/>
  <c r="E12" i="5"/>
  <c r="G31" i="5"/>
  <c r="E44" i="5"/>
  <c r="G44" i="5" s="1"/>
  <c r="F85" i="5"/>
  <c r="G85" i="5" s="1"/>
  <c r="G41" i="5"/>
  <c r="F60" i="5"/>
  <c r="F11" i="5" s="1"/>
  <c r="G108" i="5"/>
  <c r="G12" i="5"/>
  <c r="G13" i="5"/>
  <c r="G70" i="5"/>
  <c r="E11" i="5" l="1"/>
  <c r="E114" i="5" s="1"/>
  <c r="F69" i="5"/>
  <c r="F68" i="5" l="1"/>
  <c r="G69" i="5"/>
  <c r="G11" i="5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G68" i="5" l="1"/>
  <c r="F114" i="5"/>
  <c r="G114" i="5" s="1"/>
</calcChain>
</file>

<file path=xl/sharedStrings.xml><?xml version="1.0" encoding="utf-8"?>
<sst xmlns="http://schemas.openxmlformats.org/spreadsheetml/2006/main" count="548" uniqueCount="345">
  <si>
    <t xml:space="preserve">Распределение бюджетных ассигнований по разделам и подразделам бюджетной классификации расходов бюджетов Российской Федерации на 2015 год </t>
  </si>
  <si>
    <t>руб.</t>
  </si>
  <si>
    <t>№ строки</t>
  </si>
  <si>
    <t>Наименование показателя бюджетной классификации</t>
  </si>
  <si>
    <t>Раздел, подраздел</t>
  </si>
  <si>
    <t>Сумма на 2015 год</t>
  </si>
  <si>
    <t>Исполнено на 01.04.2015</t>
  </si>
  <si>
    <t>Процент исполнения, %</t>
  </si>
  <si>
    <t>1</t>
  </si>
  <si>
    <t>ОБЩЕГОСУДАРСТВЕННЫЕ ВОПРОСЫ</t>
  </si>
  <si>
    <t>01 00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</si>
  <si>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</si>
  <si>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</si>
  <si>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</si>
  <si>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</si>
  <si>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</si>
  <si>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</si>
  <si>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</si>
  <si>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</si>
  <si>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</si>
  <si>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</si>
  <si>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</si>
  <si>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</si>
  <si>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6</t>
  </si>
  <si>
    <t>Обеспечение проведения выборов и референдумов</t>
  </si>
  <si>
    <t>0107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</si>
  <si>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</si>
  <si>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</si>
  <si>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</si>
  <si>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</si>
  <si>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</si>
  <si>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</si>
  <si>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</si>
  <si>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</si>
  <si>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02 00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</si>
  <si>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</si>
  <si>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</si>
  <si>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</si>
  <si>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</si>
  <si>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</si>
  <si>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03 00</t>
  </si>
  <si>
    <t>12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</si>
  <si>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</si>
  <si>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</si>
  <si>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13</t>
  </si>
  <si>
    <t>НАЦИОНАЛЬНАЯ ЭКОНОМИКА</t>
  </si>
  <si>
    <t>04 00</t>
  </si>
  <si>
    <t>14</t>
  </si>
  <si>
    <t>Сельское хозяйство и рыболовство</t>
  </si>
  <si>
    <t>0405</t>
  </si>
  <si>
    <t>15</t>
  </si>
  <si>
    <t>Транспорт</t>
  </si>
  <si>
    <t>0408</t>
  </si>
  <si>
    <t>16</t>
  </si>
  <si>
    <t>Дорожное хозяйство (дорожные фонды)</t>
  </si>
  <si>
    <t>0409</t>
  </si>
  <si>
    <t>17</t>
  </si>
  <si>
    <t>Другие вопросы в области национальной экономики</t>
  </si>
  <si>
    <t>0412</t>
  </si>
  <si>
    <t>18</t>
  </si>
  <si>
    <t>ЖИЛИЩНО-КОММУНАЛЬНОЕ ХОЗЯЙСТВО</t>
  </si>
  <si>
    <t>05 00</t>
  </si>
  <si>
    <t>19</t>
  </si>
  <si>
    <t>Коммунальное хозяйство</t>
  </si>
  <si>
    <t>0502</t>
  </si>
  <si>
    <t>20</t>
  </si>
  <si>
    <t>Благоустройство</t>
  </si>
  <si>
    <t>0503</t>
  </si>
  <si>
    <t>21</t>
  </si>
  <si>
    <t>Другие вопросы в области жилищно-коммунального хозяйства</t>
  </si>
  <si>
    <t>0505</t>
  </si>
  <si>
    <t>22</t>
  </si>
  <si>
    <t>ОБРАЗОВАНИЕ</t>
  </si>
  <si>
    <t>07 00</t>
  </si>
  <si>
    <t>23</t>
  </si>
  <si>
    <t>Дошкольное образование</t>
  </si>
  <si>
    <t>0701</t>
  </si>
  <si>
    <t>24</t>
  </si>
  <si>
    <t>Общее образование</t>
  </si>
  <si>
    <t>0702</t>
  </si>
  <si>
    <t>25</t>
  </si>
  <si>
    <t>Молодежная политика и оздоровление детей</t>
  </si>
  <si>
    <t>0707</t>
  </si>
  <si>
    <t>26</t>
  </si>
  <si>
    <t>Другие вопросы в области образования</t>
  </si>
  <si>
    <t>0709</t>
  </si>
  <si>
    <t>27</t>
  </si>
  <si>
    <t>КУЛЬТУРА, КИНЕМАТОГРАФИЯ</t>
  </si>
  <si>
    <t>08 00</t>
  </si>
  <si>
    <t>28</t>
  </si>
  <si>
    <t>Культура</t>
  </si>
  <si>
    <t>0801</t>
  </si>
  <si>
    <t>29</t>
  </si>
  <si>
    <t>СОЦИАЛЬНАЯ ПОЛИТИКА</t>
  </si>
  <si>
    <t>10 00</t>
  </si>
  <si>
    <t>30</t>
  </si>
  <si>
    <t>Пенсионное обеспечение</t>
  </si>
  <si>
    <t>1001</t>
  </si>
  <si>
    <t>31</t>
  </si>
  <si>
    <t>Социальное обслуживание населения</t>
  </si>
  <si>
    <t>1002</t>
  </si>
  <si>
    <t>32</t>
  </si>
  <si>
    <t>Социальное обеспечение населения</t>
  </si>
  <si>
    <t>1003</t>
  </si>
  <si>
    <t>33</t>
  </si>
  <si>
    <t>Охрана семьи и детства</t>
  </si>
  <si>
    <t>1004</t>
  </si>
  <si>
    <t>34</t>
  </si>
  <si>
    <t>Другие вопросы в области социальной политики</t>
  </si>
  <si>
    <t>1006</t>
  </si>
  <si>
    <t>35</t>
  </si>
  <si>
    <t>ФИЗИЧЕСКАЯ КУЛЬТУРА И СПОРТ</t>
  </si>
  <si>
    <t>11 00</t>
  </si>
  <si>
    <t>36</t>
  </si>
  <si>
    <t>Массовый спорт</t>
  </si>
  <si>
    <t>1102</t>
  </si>
  <si>
    <t>37</t>
  </si>
  <si>
    <t>МЕЖБЮДЖЕТНЫЕ ТРАНСФЕРТЫ ОБЩЕГО ХАРАКТЕРА БЮДЖЕТАМ СУБЪЕКТОВ РОССИЙСКОЙ ФЕДЕРАЦИИ И МУНИЦИПАЛЬНЫХ ОБРАЗОВАНИЙ</t>
  </si>
  <si>
    <t>14 00</t>
  </si>
  <si>
    <t>38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</si>
  <si>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</si>
  <si>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</si>
  <si>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39</t>
  </si>
  <si>
    <t>Прочие межбюджетные трансферты общего характера</t>
  </si>
  <si>
    <t>1403</t>
  </si>
  <si>
    <t>Итого</t>
  </si>
  <si>
    <t xml:space="preserve">Д ОХ О Д Ы </t>
  </si>
  <si>
    <t>РАЙОННОГО БЮДЖЕТА АЧИНСКОГО РАЙОНА</t>
  </si>
  <si>
    <t>НА 2015 ГОД</t>
  </si>
  <si>
    <t>Гл. администратор</t>
  </si>
  <si>
    <t>Код бюджетной классификации</t>
  </si>
  <si>
    <t>Наименование групп, подгрупп, статей, подстатей, элементов, подвидов доходов, кодов классификации операций сектора государственного управления, относящихся к доходам бюджета</t>
  </si>
  <si>
    <t>Доходы районного бюджета на         2015 год, руб.</t>
  </si>
  <si>
    <t>Исполнено на 01.04.2015г., руб.</t>
  </si>
  <si>
    <t>Процент исполнения,%</t>
  </si>
  <si>
    <t>000</t>
  </si>
  <si>
    <t>1.00.00.00.0.00.0.000</t>
  </si>
  <si>
    <t>0.0.0</t>
  </si>
  <si>
    <t>НАЛОГОВЫЕ И НЕНАЛОГОВЫЕ ДОХОДЫ</t>
  </si>
  <si>
    <t>1.01.00.00.0.00.0.000</t>
  </si>
  <si>
    <t>НАЛОГИ НА ПРИБЫЛЬ, ДОХОДЫ</t>
  </si>
  <si>
    <t>182</t>
  </si>
  <si>
    <t>1.01.01.00.0.00.0.000</t>
  </si>
  <si>
    <t>1.1.0</t>
  </si>
  <si>
    <t>Налог на прибыль организаций</t>
  </si>
  <si>
    <t>1.01.01.01.2.02.0.000</t>
  </si>
  <si>
    <t xml:space="preserve">Налог на прибыль организаций, зачисляемый в бюджеты субъектов Российской Федерации </t>
  </si>
  <si>
    <t>1.01.02.00.0.00.01.000</t>
  </si>
  <si>
    <t xml:space="preserve">Налог на доходы физических лиц </t>
  </si>
  <si>
    <t>1.01.02.01.0.01.0.000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</si>
  <si>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</si>
  <si>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1.01.02.02.0.01.0.000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</si>
  <si>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</si>
  <si>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>1.01.02.03.0.01.0.000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</si>
  <si>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</si>
  <si>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1.01.02.04.0.01.0.000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</si>
  <si>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</si>
  <si>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100</t>
  </si>
  <si>
    <t>1.03.00.00.0.00.0.000</t>
  </si>
  <si>
    <t>АКЦИЗЫ ПО ПОДАКЦИЗНЫМ ТОВАРАМ, ПРОИЗВОДИМЫХ НА ТЕРРИТОРИИ РФ</t>
  </si>
  <si>
    <t>1.03.02.23.0.01.0.000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</si>
  <si>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</si>
  <si>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1.03.02.24.0.01.0.000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</si>
  <si>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</si>
  <si>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1.03.02.25.0.01.0.000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</si>
  <si>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</si>
  <si>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1.03.02.26.0.01.0.000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</si>
  <si>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</si>
  <si>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1.05.00.00.0.00.0.000</t>
  </si>
  <si>
    <t>НАЛОГИ НА СОВОКУПНЫЙ ДОХОД</t>
  </si>
  <si>
    <t>1.05.02.01.0.02.0.000</t>
  </si>
  <si>
    <t>Единый налог на вмененный доход для отдельных видов деятельности</t>
  </si>
  <si>
    <t>1.05.03.01.0.01.0.000</t>
  </si>
  <si>
    <t xml:space="preserve">Единый сельскохозяйственный налог </t>
  </si>
  <si>
    <t>1.05.04.02.0.02.0.000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</si>
  <si>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</si>
  <si>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1.08.00.00.0.00.0.000</t>
  </si>
  <si>
    <t>ГОСУДАРСТВЕННАЯ ПОШЛИНА</t>
  </si>
  <si>
    <t>1.08.03.01.0.01.0000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</si>
  <si>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</si>
  <si>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812</t>
  </si>
  <si>
    <t>1.11.00.0.0.00.0.000</t>
  </si>
  <si>
    <t>1.2.0</t>
  </si>
  <si>
    <t>ДОХОДЫ ОТ ИСПОЛЬЗОВАНИЯ ИМУЩЕСТВА, НАХОДЯЩЕГОСЯ В ГОСУДАРСТВЕННОЙ И МУНИЦИПАЛЬНОЙ СОБСТВЕННОСТИ</t>
  </si>
  <si>
    <t>1.11.05.01.3.10.0.000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</si>
  <si>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</si>
  <si>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1.11.09.04.5.05.0.000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</si>
  <si>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</si>
  <si>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1.12.00.00.0.00.0.000</t>
  </si>
  <si>
    <t>ПЛАТЕЖИ ПРИ ПОЛЬЗОВАНИИ ПРИРОДНЫМИ РЕСУРСАМИ</t>
  </si>
  <si>
    <t>048</t>
  </si>
  <si>
    <t>1.12.01.01.0.01.6.000</t>
  </si>
  <si>
    <t>Плата за выбросы загрязняющих веществ в атмосферный воздух стационарными объектами</t>
  </si>
  <si>
    <t>1.12.01.02.0.01.6.000</t>
  </si>
  <si>
    <t>Плата за выбросы загрязняющих веществ в атмосферный воздух передвижными объектами</t>
  </si>
  <si>
    <t>1.12.01.03.0.01.6.000</t>
  </si>
  <si>
    <t xml:space="preserve">Плата за сбросы загрязняющих веществ в водные объекты </t>
  </si>
  <si>
    <t>1.12.01.04.0.01.6.000</t>
  </si>
  <si>
    <t>Плата за размещение отходов производства и потребления</t>
  </si>
  <si>
    <t>875</t>
  </si>
  <si>
    <t>1.13.00.00.0.00.0.000</t>
  </si>
  <si>
    <t>1.3.0</t>
  </si>
  <si>
    <t>ДОХОДЫ ОТ ОКАЗАНИЯ ПЛАТНЫХ УСЛУГ И КОМПЕНСАЦИИ ЗАТРАТ ГОСУДАРСТВА</t>
  </si>
  <si>
    <t>1.13.01.99.5.05.0.000</t>
  </si>
  <si>
    <t>Прочие доходы от оказания платных услуг (работ) получателями средств бюджетов муниципальных районов</t>
  </si>
  <si>
    <t>1.14.00.00.0.00.0.000</t>
  </si>
  <si>
    <t>4.1.0</t>
  </si>
  <si>
    <t>ДОХОДЫ ОТ ПРОДАЖИ МАТЕРИАЛЬНЫХ И НЕМАТЕРИАЛЬНЫХ АКТИВОВ</t>
  </si>
  <si>
    <t>1.14.02.05.3.05.0.000</t>
  </si>
  <si>
    <t>Доходы от реализации иного имущества, находящегося в собственности муниципальных районов ,в части реализации основных средств по указанному имуществу</t>
  </si>
  <si>
    <t>1.14.06.01.3.10.0.000</t>
  </si>
  <si>
    <t>4.3.0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</si>
  <si>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</si>
  <si>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1.16.00.00.0.00.0.000</t>
  </si>
  <si>
    <t>ШТРАФЫ, САНКЦИИ, ВОЗМЕЩЕНИЕ УЩЕРБА</t>
  </si>
  <si>
    <t>119</t>
  </si>
  <si>
    <t>1.16.18.05.0.05.0.000</t>
  </si>
  <si>
    <t>1.4.0</t>
  </si>
  <si>
    <t xml:space="preserve">Денежные взыскания (штрафы) за нарушение бюджетного законодательства </t>
  </si>
  <si>
    <t>030</t>
  </si>
  <si>
    <t>1.16.25.02.0.01.0.000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</si>
  <si>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</si>
  <si>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1.16.25.03.0.01.0.000</t>
  </si>
  <si>
    <t>Денежные взыскания (штрафы) за нарушение законодательства Российской Федерации об охране и использовании животного мира</t>
  </si>
  <si>
    <t>081</t>
  </si>
  <si>
    <t>1.16.25.06.0.01.6.000</t>
  </si>
  <si>
    <t>Денежные взыскания (штрафы) за нарушение земельного законодательства</t>
  </si>
  <si>
    <t>1.16.33.05.0.05.0.000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</si>
  <si>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</si>
  <si>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1.16.35.03.0.05.0.000</t>
  </si>
  <si>
    <t>Суммы по искам о возмещении вреда, причиненного окружающей среде, подлежащие зачислению в бюджеты муниципальных районов</t>
  </si>
  <si>
    <t>1.16.43.00.0.01.6.000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</si>
  <si>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</si>
  <si>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</t>
  </si>
  <si>
    <t>192</t>
  </si>
  <si>
    <t xml:space="preserve"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</si>
  <si>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1.16.90.05.0.05.0.000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</si>
  <si>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</si>
  <si>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120</t>
  </si>
  <si>
    <t>1.16.90.05.0.05.6.000</t>
  </si>
  <si>
    <t xml:space="preserve">Прочие поступления от денежных взысканий (штрафов) и иных сумм в возмещение ущерба, зачисляемые в бюджеты муниципальных районов </t>
  </si>
  <si>
    <t>1.17.00.00.0.00.0.000</t>
  </si>
  <si>
    <t>0.0.0.</t>
  </si>
  <si>
    <t xml:space="preserve">ПРОЧИЕ НЕНАЛОГОВЫЕ ДОХОДЫ </t>
  </si>
  <si>
    <t>1.17.01.00.0.00.0.000</t>
  </si>
  <si>
    <t>1.8.0</t>
  </si>
  <si>
    <t>Невыясненные поступления, зачисляемые в бюджеты муниципальных районов</t>
  </si>
  <si>
    <t>1.17.01.05.0.05.0.000</t>
  </si>
  <si>
    <t>848</t>
  </si>
  <si>
    <t>891</t>
  </si>
  <si>
    <t>1.17.05.00.0.00.0.000</t>
  </si>
  <si>
    <t>Прочие неналоговые доходы бюджетов муниципальных районов</t>
  </si>
  <si>
    <t>св.200</t>
  </si>
  <si>
    <t>1.17.05.05.0.05.0.000</t>
  </si>
  <si>
    <t>2.00.00.00.0.00.0.000</t>
  </si>
  <si>
    <t>БЕЗВОЗМЕЗДНЫЕ ПОСТУПЛЕНИЯ</t>
  </si>
  <si>
    <t>2.02.00.00.0.00.0.000</t>
  </si>
  <si>
    <t>1.5.1</t>
  </si>
  <si>
    <t>БЕЗВОЗМЕЗДНЫЕ ПОСТУПЛЕНИЯ ОТ ДРУГИХ БЮДЖЕТОВ БЮДЖЕТНОЙ СИСТЕМЫ РОССИЙСКОЙ ФЕДЕРАЦИИ</t>
  </si>
  <si>
    <t>2.02.01.00.0.00.0.000</t>
  </si>
  <si>
    <t>Дотации от других бюджетов бюджетной системы Российской Федерации</t>
  </si>
  <si>
    <t>2.02.01.00.1.05.2.711</t>
  </si>
  <si>
    <t xml:space="preserve">Дотации на выравнивание бюджетной обеспеченности муниципальных районов из регионального фонда финансовой поддержки муниципальных районов </t>
  </si>
  <si>
    <t>2.02.01.00.3.05.0.000</t>
  </si>
  <si>
    <t>Дотации бюджетам муниципальных районов на поддержку мер по обеспечению сбалансированности бюджетов</t>
  </si>
  <si>
    <t>2.02.02.00.0.00.0.000</t>
  </si>
  <si>
    <t>Субсидии бюджетам муниципальных образований</t>
  </si>
  <si>
    <t>2.02.02.99.9.05.1.021</t>
  </si>
  <si>
    <t>Субсидии бюджетам муниципальных образований края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</si>
  <si>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>2.02.02.99.9.05.7.451</t>
  </si>
  <si>
    <t xml:space="preserve">Субсидии бюджетам муниципальных образований края на проведение работ по уничтожению сорняков дикорастущей конопли </t>
  </si>
  <si>
    <t>2.02.02.99.9.05.7.456</t>
  </si>
  <si>
    <t>Субсидии бюджетам муниципальных образований края на поддержку деятельности муниципальных молодежных центров</t>
  </si>
  <si>
    <t>2.02.02.99.9.05.7.488</t>
  </si>
  <si>
    <t>Субсидии бюджетам муниципальных образований на комплектование книжных фондов библиотек муниципальных образований Красноярского края</t>
  </si>
  <si>
    <t>2.02.02.99.9.05.7.508</t>
  </si>
  <si>
    <t>Субсидии бюджетам муниципальных образований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</t>
  </si>
  <si>
    <t>2.02.02.99.9.05.7.511</t>
  </si>
  <si>
    <t>Субсидии бюджетам муниципальных образований края на выравнивание обеспеченности муниципальных образований края по реализации ими их отдельных расходных обязательств</t>
  </si>
  <si>
    <t>2.02.02.99.9.05.7.555</t>
  </si>
  <si>
    <t>Субсидии бюджетам муниципальных образований края на организацию и проведение акарицидных обработок мест массового отдыха населения</t>
  </si>
  <si>
    <t>2.02.02.99.9.05.7.558</t>
  </si>
  <si>
    <t>Субсидии бюджетам муниципальных образований на частичное финансирование (возмещение) расходов на выплаты младшим воспитателям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</t>
  </si>
  <si>
    <t>2.02.02.99.9.05.7.582</t>
  </si>
  <si>
    <t xml:space="preserve">Субсидии бюджетам муниципальных образований края на оплату стоимости набора продуктов питания или готовых блюд и их транспортировки в лагерях с дневным пребыванием детей </t>
  </si>
  <si>
    <t>2.02.02.99.9.05.7.583</t>
  </si>
  <si>
    <t>Субсидии бюджетам муниципальных образований края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</si>
  <si>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2.02.02.99.9.05.7.594</t>
  </si>
  <si>
    <t>Субсидии бюджетам муниципальных образований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сельских поселений за счет средств дорожного фонда Красноярского края</t>
  </si>
  <si>
    <t>2.02.03.00.0.00.0.000</t>
  </si>
  <si>
    <t>Субвенции от других бюджетов бюджетной системы Российской Федерации</t>
  </si>
  <si>
    <t>2.02.03.01.5.05.0.000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</si>
  <si>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</si>
  <si>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2.02.03.02.4.05.0.000</t>
  </si>
  <si>
    <t>Субвенции на выполнение передаваемых полномочий</t>
  </si>
  <si>
    <t>2.02.03.02.4.05.0.151</t>
  </si>
  <si>
    <t>Субвенции бюджетам муниципальных образований края на финансирование расходов по социальному обслуживанию населения, в том числе по предоставлению мер социальной поддержки работникам муниципальных учреждений социального обслуживания</t>
  </si>
  <si>
    <t>2.02.03.02.4.05.0.275</t>
  </si>
  <si>
    <t>Субвенции бюджетам муниципальных образований на обеспечение бесплатного проезда детей до места нахождения детских оздоровительных лагерей и обратно, с учетом расходов на доставку и пересылку</t>
  </si>
  <si>
    <t>2.02.03.02.4.05.7.429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</si>
  <si>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 программных расходов отдельных органов исполнительной власти</t>
  </si>
  <si>
    <t>2.02.03.02.4.05.7.513</t>
  </si>
  <si>
    <t>Субвенции бюджетам муниципальных образований края на  организацию деятельности органов управления системой социальной защиты населения, обеспечивающих решение вопросов социальной поддержки и социального обслуживания населения</t>
  </si>
  <si>
    <t>2.02.03.02.4.05.7.514</t>
  </si>
  <si>
    <t>Субвенции бюджетам муниципальных образований края на создание и обеспечение деятельности административных комиссий</t>
  </si>
  <si>
    <t>2.02.03.02.4.05.7.517</t>
  </si>
  <si>
    <t>Субвенции бюджетам муниципальных образований края на решение вопросов поддержки сельскохозяйственного производства</t>
  </si>
  <si>
    <t>2.02.03.02.4.05.7.518</t>
  </si>
  <si>
    <t>Субвенции бюджетам муниципальных образований края на реализацию  мероприятий по отлову, учету, содержанию и иному обращению с безнадзорными домашними животными</t>
  </si>
  <si>
    <t>2.02.03.02.4.05.7.552</t>
  </si>
  <si>
    <t xml:space="preserve">Субвенции бюджетам муниципальных образований края на  организацию и осуществление деятельности по опеке и попечительству в отношении несовершеннолетних </t>
  </si>
  <si>
    <t>2.02.03.02.4.05.7.554</t>
  </si>
  <si>
    <t>Субвенции бюджетам муниципальных образований края реализацию мероприятия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</si>
  <si>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2.02.03.02.4.05.7.556</t>
  </si>
  <si>
    <t>Субвенции бюджетам муниципальных образований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</si>
  <si>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2.02.03.02.4.05.7.564</t>
  </si>
  <si>
    <t>Субвенции бюджетам муниципальных образований края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</si>
  <si>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2.02.03.02.4.05.7.566</t>
  </si>
  <si>
    <t>Субвенции бюджетам муниципальных образований края на реализацию мероприятий по обеспечению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</t>
  </si>
  <si>
    <t>2.02.03.02.4.05.7.570</t>
  </si>
  <si>
    <t>Субвенции бюджетам муниципальных образований на реализацию мер дополнительной поддержки населения, направленных на соблюдение размера вносимой гражданами платы за коммунальные услуги</t>
  </si>
  <si>
    <t>2.02.03.02.4.05.7.588</t>
  </si>
  <si>
    <t>субвенции бюджетам муниципальных образований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 муниципальных общеобразовательных организациях</t>
  </si>
  <si>
    <t>2.02.03.02.4.05.7.601</t>
  </si>
  <si>
    <t xml:space="preserve">Субвенции бюджетам муниципальных образований края на реализацию государственных полномочий по расчету и предоставлению дотаций поселениям, входящим в состав муниципального района края </t>
  </si>
  <si>
    <t>2.02.03.02.4.05.7.604</t>
  </si>
  <si>
    <t>Субвенции бюджетам муниципальных образований края на создание и обеспечение деятельности комиссий по делам несовершеннолетних и защите их прав</t>
  </si>
  <si>
    <t>2.02.03.11.5.05.9.000</t>
  </si>
  <si>
    <t>Субвенции бюджетам муниципальных образований края, направляемых на реализацию государственных полномочий по решению вопросов поддержки сельскохозяйственного производства</t>
  </si>
  <si>
    <t>2.02.04.00.0.00.0.000</t>
  </si>
  <si>
    <t>Иные межбюджетные трансферты</t>
  </si>
  <si>
    <t>2.02.04.01.4.05.0.000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</si>
  <si>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</si>
  <si>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2.02.04.02.5.05.0.000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</si>
  <si>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</si>
  <si>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2.07.05.03.0.05.0.000</t>
  </si>
  <si>
    <t>ПРОЧИЕ БЕЗВОЗМЕЗДНЫЕ ПОСТУПЛЕНИЯ В БЮДЖЕТЫ МУНИЦИПАЛЬНЫХ РАЙОНОВ</t>
  </si>
  <si>
    <t>Прочие безвозмездные поступления в бюджеты муниципальных районов</t>
  </si>
  <si>
    <t>2.18.05.01.0.05.0.000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</si>
  <si>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</si>
  <si>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</si>
  <si>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2.19.05.00.0.05.0.000</t>
  </si>
  <si>
    <t>ВОЗВРАТ ОСТАТКОВ СУБСИДИЙ, СУБВЕНЦИЙ И ИНЫХ МЕЖБЮДЖЕТНЫХ ТРАНСФЕРТОВ, ИМЕЮЩИХ ЦЕЛЕВОЕ НАЗНАЧЕНИЕ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</si>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</sst>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_р_._-;\-* #,##0.0_р_._-;_-* &quot;-&quot;??_р_._-;_-@_-"/>
    <numFmt numFmtId="167" formatCode="?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Arial Narrow"/>
      <family val="2"/>
      <charset val="204"/>
    </font>
    <font>
      <sz val="8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3" fillId="0" borderId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1" fillId="0" borderId="0"/>
  </cellStyleXfs>
  <cellXfs count="77">
    <xf numFmtId="0" fontId="0" fillId="0" borderId="0" xfId="0"/>
    <xf numFmtId="0" fontId="2" fillId="0" borderId="0" xfId="1" applyFont="1" applyBorder="1" applyAlignment="1"/>
    <xf numFmtId="0" fontId="2" fillId="0" borderId="0" xfId="1" applyFont="1" applyAlignment="1"/>
    <xf numFmtId="0" fontId="3" fillId="0" borderId="0" xfId="1" applyFont="1" applyAlignment="1">
      <alignment horizontal="right"/>
    </xf>
    <xf numFmtId="0" fontId="2" fillId="0" borderId="0" xfId="1" applyFont="1"/>
    <xf numFmtId="0" fontId="1" fillId="0" borderId="0" xfId="1"/>
    <xf numFmtId="0" fontId="4" fillId="0" borderId="0" xfId="1" applyFont="1" applyAlignment="1"/>
    <xf numFmtId="0" fontId="3" fillId="0" borderId="0" xfId="2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2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2" fillId="0" borderId="0" xfId="1" applyFont="1" applyAlignment="1">
      <alignment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left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right" vertical="center" wrapText="1"/>
    </xf>
    <xf numFmtId="4" fontId="8" fillId="0" borderId="5" xfId="1" applyNumberFormat="1" applyFont="1" applyBorder="1" applyAlignment="1">
      <alignment horizontal="right" vertical="center" wrapText="1"/>
    </xf>
    <xf numFmtId="164" fontId="9" fillId="0" borderId="1" xfId="1" applyNumberFormat="1" applyFont="1" applyBorder="1" applyAlignment="1">
      <alignment vertical="center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left" vertical="center" wrapText="1"/>
    </xf>
    <xf numFmtId="4" fontId="8" fillId="0" borderId="6" xfId="1" applyNumberFormat="1" applyFont="1" applyBorder="1" applyAlignment="1">
      <alignment horizontal="right" vertical="center" wrapText="1"/>
    </xf>
    <xf numFmtId="164" fontId="9" fillId="0" borderId="7" xfId="1" applyNumberFormat="1" applyFont="1" applyBorder="1" applyAlignment="1">
      <alignment vertical="center"/>
    </xf>
    <xf numFmtId="164" fontId="9" fillId="0" borderId="6" xfId="1" applyNumberFormat="1" applyFont="1" applyBorder="1" applyAlignment="1">
      <alignment vertical="center"/>
    </xf>
    <xf numFmtId="164" fontId="9" fillId="0" borderId="8" xfId="1" applyNumberFormat="1" applyFont="1" applyBorder="1" applyAlignment="1">
      <alignment vertical="center"/>
    </xf>
    <xf numFmtId="164" fontId="9" fillId="0" borderId="9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horizontal="center"/>
    </xf>
    <xf numFmtId="49" fontId="8" fillId="0" borderId="4" xfId="1" applyNumberFormat="1" applyFont="1" applyBorder="1" applyAlignment="1">
      <alignment horizontal="left"/>
    </xf>
    <xf numFmtId="49" fontId="8" fillId="0" borderId="4" xfId="1" applyNumberFormat="1" applyFont="1" applyBorder="1" applyAlignment="1">
      <alignment horizontal="center"/>
    </xf>
    <xf numFmtId="4" fontId="8" fillId="0" borderId="4" xfId="1" applyNumberFormat="1" applyFont="1" applyBorder="1" applyAlignment="1">
      <alignment horizontal="right"/>
    </xf>
    <xf numFmtId="4" fontId="8" fillId="0" borderId="5" xfId="1" applyNumberFormat="1" applyFont="1" applyBorder="1" applyAlignment="1">
      <alignment horizontal="right"/>
    </xf>
    <xf numFmtId="49" fontId="6" fillId="0" borderId="0" xfId="1" applyNumberFormat="1" applyFont="1" applyAlignment="1"/>
    <xf numFmtId="22" fontId="6" fillId="0" borderId="0" xfId="1" applyNumberFormat="1" applyFont="1" applyAlignment="1">
      <alignment horizontal="center"/>
    </xf>
    <xf numFmtId="0" fontId="14" fillId="0" borderId="0" xfId="7" applyFont="1" applyFill="1" applyAlignment="1"/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distributed" wrapText="1"/>
    </xf>
    <xf numFmtId="43" fontId="3" fillId="0" borderId="1" xfId="9" applyFont="1" applyBorder="1" applyAlignment="1">
      <alignment horizontal="right"/>
    </xf>
    <xf numFmtId="166" fontId="3" fillId="0" borderId="1" xfId="9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left" vertical="center" wrapText="1"/>
    </xf>
    <xf numFmtId="43" fontId="3" fillId="0" borderId="1" xfId="9" applyFont="1" applyBorder="1" applyAlignment="1">
      <alignment horizontal="center" vertical="center" wrapText="1"/>
    </xf>
    <xf numFmtId="166" fontId="3" fillId="0" borderId="1" xfId="9" applyNumberFormat="1" applyFont="1" applyBorder="1" applyAlignment="1">
      <alignment horizontal="center" vertical="center"/>
    </xf>
    <xf numFmtId="43" fontId="3" fillId="0" borderId="1" xfId="9" applyFont="1" applyBorder="1" applyAlignment="1">
      <alignment horizontal="left" vertical="center" wrapText="1"/>
    </xf>
    <xf numFmtId="167" fontId="3" fillId="0" borderId="1" xfId="1" applyNumberFormat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justify"/>
    </xf>
    <xf numFmtId="0" fontId="7" fillId="2" borderId="1" xfId="1" applyFont="1" applyFill="1" applyBorder="1" applyAlignment="1">
      <alignment horizontal="center" wrapText="1"/>
    </xf>
    <xf numFmtId="0" fontId="15" fillId="0" borderId="1" xfId="10" applyFont="1" applyBorder="1" applyAlignment="1">
      <alignment horizontal="center" wrapText="1"/>
    </xf>
    <xf numFmtId="0" fontId="7" fillId="2" borderId="1" xfId="1" applyFont="1" applyFill="1" applyBorder="1" applyAlignment="1">
      <alignment horizontal="center" vertical="distributed" wrapText="1"/>
    </xf>
    <xf numFmtId="0" fontId="7" fillId="2" borderId="1" xfId="1" applyNumberFormat="1" applyFont="1" applyFill="1" applyBorder="1" applyAlignment="1">
      <alignment horizontal="center" vertical="distributed" wrapText="1"/>
    </xf>
    <xf numFmtId="167" fontId="3" fillId="0" borderId="1" xfId="1" applyNumberFormat="1" applyFont="1" applyBorder="1" applyAlignment="1">
      <alignment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left" vertical="center" wrapText="1"/>
    </xf>
    <xf numFmtId="43" fontId="16" fillId="0" borderId="1" xfId="9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distributed" wrapText="1"/>
    </xf>
    <xf numFmtId="43" fontId="16" fillId="0" borderId="1" xfId="9" applyFont="1" applyBorder="1" applyAlignment="1">
      <alignment horizontal="left" vertical="center" wrapText="1"/>
    </xf>
    <xf numFmtId="166" fontId="16" fillId="0" borderId="1" xfId="9" applyNumberFormat="1" applyFont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distributed" wrapText="1" readingOrder="1"/>
    </xf>
    <xf numFmtId="49" fontId="16" fillId="0" borderId="1" xfId="11" applyNumberFormat="1" applyFont="1" applyFill="1" applyBorder="1" applyAlignment="1">
      <alignment horizontal="left" vertical="distributed" wrapText="1"/>
    </xf>
    <xf numFmtId="0" fontId="16" fillId="0" borderId="1" xfId="1" applyFont="1" applyFill="1" applyBorder="1" applyAlignment="1">
      <alignment horizontal="left" vertical="distributed" wrapText="1"/>
    </xf>
    <xf numFmtId="49" fontId="7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3" fontId="3" fillId="0" borderId="1" xfId="9" applyFont="1" applyBorder="1"/>
    <xf numFmtId="0" fontId="7" fillId="0" borderId="0" xfId="1" applyFont="1" applyAlignment="1">
      <alignment horizontal="center" wrapText="1"/>
    </xf>
    <xf numFmtId="0" fontId="14" fillId="0" borderId="0" xfId="7" applyFont="1" applyFill="1" applyAlignment="1">
      <alignment horizont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4" fillId="0" borderId="0" xfId="7" applyFont="1" applyFill="1" applyAlignment="1">
      <alignment horizontal="right"/>
    </xf>
    <xf numFmtId="0" fontId="3" fillId="0" borderId="0" xfId="7" applyFont="1" applyFill="1" applyAlignment="1">
      <alignment horizontal="right"/>
    </xf>
    <xf numFmtId="0" fontId="3" fillId="0" borderId="0" xfId="1" applyFont="1" applyAlignment="1">
      <alignment horizontal="right" wrapText="1"/>
    </xf>
  </cellXfs>
  <cellStyles count="12">
    <cellStyle name="Обычный" xfId="0" builtinId="0"/>
    <cellStyle name="Обычный 2" xfId="1"/>
    <cellStyle name="Обычный 2 2" xfId="3"/>
    <cellStyle name="Обычный 2 3" xfId="4"/>
    <cellStyle name="Обычный 3" xfId="5"/>
    <cellStyle name="Обычный 4" xfId="6"/>
    <cellStyle name="Обычный 5" xfId="2"/>
    <cellStyle name="Обычный_Лист1" xfId="11"/>
    <cellStyle name="Обычный_сводки 2012 восстановленная" xfId="10"/>
    <cellStyle name="Стиль 1" xfId="7"/>
    <cellStyle name="Финансовый 2" xfId="8"/>
    <cellStyle name="Финансовый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1"/>
  <sheetViews>
    <sheetView showGridLines="0" tabSelected="1" zoomScaleNormal="100" workbookViewId="0">
      <selection activeCell="H11" sqref="H11"/>
    </sheetView>
  </sheetViews>
  <sheetFormatPr defaultRowHeight="12.75" customHeight="1" outlineLevelRow="1" x14ac:dyDescent="0.2"/>
  <cols>
    <col min="1" max="1" width="8.28515625" style="5" customWidth="1"/>
    <col min="2" max="2" width="30.7109375" style="5" customWidth="1"/>
    <col min="3" max="3" width="9.42578125" style="5" customWidth="1"/>
    <col min="4" max="5" width="15.42578125" style="5" customWidth="1"/>
    <col min="6" max="6" width="10" style="5" customWidth="1"/>
    <col min="7" max="256" width="9.140625" style="5"/>
    <col min="257" max="257" width="8.28515625" style="5" customWidth="1"/>
    <col min="258" max="258" width="30.7109375" style="5" customWidth="1"/>
    <col min="259" max="259" width="9.42578125" style="5" customWidth="1"/>
    <col min="260" max="261" width="15.42578125" style="5" customWidth="1"/>
    <col min="262" max="262" width="10" style="5" customWidth="1"/>
    <col min="263" max="512" width="9.140625" style="5"/>
    <col min="513" max="513" width="8.28515625" style="5" customWidth="1"/>
    <col min="514" max="514" width="30.7109375" style="5" customWidth="1"/>
    <col min="515" max="515" width="9.42578125" style="5" customWidth="1"/>
    <col min="516" max="517" width="15.42578125" style="5" customWidth="1"/>
    <col min="518" max="518" width="10" style="5" customWidth="1"/>
    <col min="519" max="768" width="9.140625" style="5"/>
    <col min="769" max="769" width="8.28515625" style="5" customWidth="1"/>
    <col min="770" max="770" width="30.7109375" style="5" customWidth="1"/>
    <col min="771" max="771" width="9.42578125" style="5" customWidth="1"/>
    <col min="772" max="773" width="15.42578125" style="5" customWidth="1"/>
    <col min="774" max="774" width="10" style="5" customWidth="1"/>
    <col min="775" max="1024" width="9.140625" style="5"/>
    <col min="1025" max="1025" width="8.28515625" style="5" customWidth="1"/>
    <col min="1026" max="1026" width="30.7109375" style="5" customWidth="1"/>
    <col min="1027" max="1027" width="9.42578125" style="5" customWidth="1"/>
    <col min="1028" max="1029" width="15.42578125" style="5" customWidth="1"/>
    <col min="1030" max="1030" width="10" style="5" customWidth="1"/>
    <col min="1031" max="1280" width="9.140625" style="5"/>
    <col min="1281" max="1281" width="8.28515625" style="5" customWidth="1"/>
    <col min="1282" max="1282" width="30.7109375" style="5" customWidth="1"/>
    <col min="1283" max="1283" width="9.42578125" style="5" customWidth="1"/>
    <col min="1284" max="1285" width="15.42578125" style="5" customWidth="1"/>
    <col min="1286" max="1286" width="10" style="5" customWidth="1"/>
    <col min="1287" max="1536" width="9.140625" style="5"/>
    <col min="1537" max="1537" width="8.28515625" style="5" customWidth="1"/>
    <col min="1538" max="1538" width="30.7109375" style="5" customWidth="1"/>
    <col min="1539" max="1539" width="9.42578125" style="5" customWidth="1"/>
    <col min="1540" max="1541" width="15.42578125" style="5" customWidth="1"/>
    <col min="1542" max="1542" width="10" style="5" customWidth="1"/>
    <col min="1543" max="1792" width="9.140625" style="5"/>
    <col min="1793" max="1793" width="8.28515625" style="5" customWidth="1"/>
    <col min="1794" max="1794" width="30.7109375" style="5" customWidth="1"/>
    <col min="1795" max="1795" width="9.42578125" style="5" customWidth="1"/>
    <col min="1796" max="1797" width="15.42578125" style="5" customWidth="1"/>
    <col min="1798" max="1798" width="10" style="5" customWidth="1"/>
    <col min="1799" max="2048" width="9.140625" style="5"/>
    <col min="2049" max="2049" width="8.28515625" style="5" customWidth="1"/>
    <col min="2050" max="2050" width="30.7109375" style="5" customWidth="1"/>
    <col min="2051" max="2051" width="9.42578125" style="5" customWidth="1"/>
    <col min="2052" max="2053" width="15.42578125" style="5" customWidth="1"/>
    <col min="2054" max="2054" width="10" style="5" customWidth="1"/>
    <col min="2055" max="2304" width="9.140625" style="5"/>
    <col min="2305" max="2305" width="8.28515625" style="5" customWidth="1"/>
    <col min="2306" max="2306" width="30.7109375" style="5" customWidth="1"/>
    <col min="2307" max="2307" width="9.42578125" style="5" customWidth="1"/>
    <col min="2308" max="2309" width="15.42578125" style="5" customWidth="1"/>
    <col min="2310" max="2310" width="10" style="5" customWidth="1"/>
    <col min="2311" max="2560" width="9.140625" style="5"/>
    <col min="2561" max="2561" width="8.28515625" style="5" customWidth="1"/>
    <col min="2562" max="2562" width="30.7109375" style="5" customWidth="1"/>
    <col min="2563" max="2563" width="9.42578125" style="5" customWidth="1"/>
    <col min="2564" max="2565" width="15.42578125" style="5" customWidth="1"/>
    <col min="2566" max="2566" width="10" style="5" customWidth="1"/>
    <col min="2567" max="2816" width="9.140625" style="5"/>
    <col min="2817" max="2817" width="8.28515625" style="5" customWidth="1"/>
    <col min="2818" max="2818" width="30.7109375" style="5" customWidth="1"/>
    <col min="2819" max="2819" width="9.42578125" style="5" customWidth="1"/>
    <col min="2820" max="2821" width="15.42578125" style="5" customWidth="1"/>
    <col min="2822" max="2822" width="10" style="5" customWidth="1"/>
    <col min="2823" max="3072" width="9.140625" style="5"/>
    <col min="3073" max="3073" width="8.28515625" style="5" customWidth="1"/>
    <col min="3074" max="3074" width="30.7109375" style="5" customWidth="1"/>
    <col min="3075" max="3075" width="9.42578125" style="5" customWidth="1"/>
    <col min="3076" max="3077" width="15.42578125" style="5" customWidth="1"/>
    <col min="3078" max="3078" width="10" style="5" customWidth="1"/>
    <col min="3079" max="3328" width="9.140625" style="5"/>
    <col min="3329" max="3329" width="8.28515625" style="5" customWidth="1"/>
    <col min="3330" max="3330" width="30.7109375" style="5" customWidth="1"/>
    <col min="3331" max="3331" width="9.42578125" style="5" customWidth="1"/>
    <col min="3332" max="3333" width="15.42578125" style="5" customWidth="1"/>
    <col min="3334" max="3334" width="10" style="5" customWidth="1"/>
    <col min="3335" max="3584" width="9.140625" style="5"/>
    <col min="3585" max="3585" width="8.28515625" style="5" customWidth="1"/>
    <col min="3586" max="3586" width="30.7109375" style="5" customWidth="1"/>
    <col min="3587" max="3587" width="9.42578125" style="5" customWidth="1"/>
    <col min="3588" max="3589" width="15.42578125" style="5" customWidth="1"/>
    <col min="3590" max="3590" width="10" style="5" customWidth="1"/>
    <col min="3591" max="3840" width="9.140625" style="5"/>
    <col min="3841" max="3841" width="8.28515625" style="5" customWidth="1"/>
    <col min="3842" max="3842" width="30.7109375" style="5" customWidth="1"/>
    <col min="3843" max="3843" width="9.42578125" style="5" customWidth="1"/>
    <col min="3844" max="3845" width="15.42578125" style="5" customWidth="1"/>
    <col min="3846" max="3846" width="10" style="5" customWidth="1"/>
    <col min="3847" max="4096" width="9.140625" style="5"/>
    <col min="4097" max="4097" width="8.28515625" style="5" customWidth="1"/>
    <col min="4098" max="4098" width="30.7109375" style="5" customWidth="1"/>
    <col min="4099" max="4099" width="9.42578125" style="5" customWidth="1"/>
    <col min="4100" max="4101" width="15.42578125" style="5" customWidth="1"/>
    <col min="4102" max="4102" width="10" style="5" customWidth="1"/>
    <col min="4103" max="4352" width="9.140625" style="5"/>
    <col min="4353" max="4353" width="8.28515625" style="5" customWidth="1"/>
    <col min="4354" max="4354" width="30.7109375" style="5" customWidth="1"/>
    <col min="4355" max="4355" width="9.42578125" style="5" customWidth="1"/>
    <col min="4356" max="4357" width="15.42578125" style="5" customWidth="1"/>
    <col min="4358" max="4358" width="10" style="5" customWidth="1"/>
    <col min="4359" max="4608" width="9.140625" style="5"/>
    <col min="4609" max="4609" width="8.28515625" style="5" customWidth="1"/>
    <col min="4610" max="4610" width="30.7109375" style="5" customWidth="1"/>
    <col min="4611" max="4611" width="9.42578125" style="5" customWidth="1"/>
    <col min="4612" max="4613" width="15.42578125" style="5" customWidth="1"/>
    <col min="4614" max="4614" width="10" style="5" customWidth="1"/>
    <col min="4615" max="4864" width="9.140625" style="5"/>
    <col min="4865" max="4865" width="8.28515625" style="5" customWidth="1"/>
    <col min="4866" max="4866" width="30.7109375" style="5" customWidth="1"/>
    <col min="4867" max="4867" width="9.42578125" style="5" customWidth="1"/>
    <col min="4868" max="4869" width="15.42578125" style="5" customWidth="1"/>
    <col min="4870" max="4870" width="10" style="5" customWidth="1"/>
    <col min="4871" max="5120" width="9.140625" style="5"/>
    <col min="5121" max="5121" width="8.28515625" style="5" customWidth="1"/>
    <col min="5122" max="5122" width="30.7109375" style="5" customWidth="1"/>
    <col min="5123" max="5123" width="9.42578125" style="5" customWidth="1"/>
    <col min="5124" max="5125" width="15.42578125" style="5" customWidth="1"/>
    <col min="5126" max="5126" width="10" style="5" customWidth="1"/>
    <col min="5127" max="5376" width="9.140625" style="5"/>
    <col min="5377" max="5377" width="8.28515625" style="5" customWidth="1"/>
    <col min="5378" max="5378" width="30.7109375" style="5" customWidth="1"/>
    <col min="5379" max="5379" width="9.42578125" style="5" customWidth="1"/>
    <col min="5380" max="5381" width="15.42578125" style="5" customWidth="1"/>
    <col min="5382" max="5382" width="10" style="5" customWidth="1"/>
    <col min="5383" max="5632" width="9.140625" style="5"/>
    <col min="5633" max="5633" width="8.28515625" style="5" customWidth="1"/>
    <col min="5634" max="5634" width="30.7109375" style="5" customWidth="1"/>
    <col min="5635" max="5635" width="9.42578125" style="5" customWidth="1"/>
    <col min="5636" max="5637" width="15.42578125" style="5" customWidth="1"/>
    <col min="5638" max="5638" width="10" style="5" customWidth="1"/>
    <col min="5639" max="5888" width="9.140625" style="5"/>
    <col min="5889" max="5889" width="8.28515625" style="5" customWidth="1"/>
    <col min="5890" max="5890" width="30.7109375" style="5" customWidth="1"/>
    <col min="5891" max="5891" width="9.42578125" style="5" customWidth="1"/>
    <col min="5892" max="5893" width="15.42578125" style="5" customWidth="1"/>
    <col min="5894" max="5894" width="10" style="5" customWidth="1"/>
    <col min="5895" max="6144" width="9.140625" style="5"/>
    <col min="6145" max="6145" width="8.28515625" style="5" customWidth="1"/>
    <col min="6146" max="6146" width="30.7109375" style="5" customWidth="1"/>
    <col min="6147" max="6147" width="9.42578125" style="5" customWidth="1"/>
    <col min="6148" max="6149" width="15.42578125" style="5" customWidth="1"/>
    <col min="6150" max="6150" width="10" style="5" customWidth="1"/>
    <col min="6151" max="6400" width="9.140625" style="5"/>
    <col min="6401" max="6401" width="8.28515625" style="5" customWidth="1"/>
    <col min="6402" max="6402" width="30.7109375" style="5" customWidth="1"/>
    <col min="6403" max="6403" width="9.42578125" style="5" customWidth="1"/>
    <col min="6404" max="6405" width="15.42578125" style="5" customWidth="1"/>
    <col min="6406" max="6406" width="10" style="5" customWidth="1"/>
    <col min="6407" max="6656" width="9.140625" style="5"/>
    <col min="6657" max="6657" width="8.28515625" style="5" customWidth="1"/>
    <col min="6658" max="6658" width="30.7109375" style="5" customWidth="1"/>
    <col min="6659" max="6659" width="9.42578125" style="5" customWidth="1"/>
    <col min="6660" max="6661" width="15.42578125" style="5" customWidth="1"/>
    <col min="6662" max="6662" width="10" style="5" customWidth="1"/>
    <col min="6663" max="6912" width="9.140625" style="5"/>
    <col min="6913" max="6913" width="8.28515625" style="5" customWidth="1"/>
    <col min="6914" max="6914" width="30.7109375" style="5" customWidth="1"/>
    <col min="6915" max="6915" width="9.42578125" style="5" customWidth="1"/>
    <col min="6916" max="6917" width="15.42578125" style="5" customWidth="1"/>
    <col min="6918" max="6918" width="10" style="5" customWidth="1"/>
    <col min="6919" max="7168" width="9.140625" style="5"/>
    <col min="7169" max="7169" width="8.28515625" style="5" customWidth="1"/>
    <col min="7170" max="7170" width="30.7109375" style="5" customWidth="1"/>
    <col min="7171" max="7171" width="9.42578125" style="5" customWidth="1"/>
    <col min="7172" max="7173" width="15.42578125" style="5" customWidth="1"/>
    <col min="7174" max="7174" width="10" style="5" customWidth="1"/>
    <col min="7175" max="7424" width="9.140625" style="5"/>
    <col min="7425" max="7425" width="8.28515625" style="5" customWidth="1"/>
    <col min="7426" max="7426" width="30.7109375" style="5" customWidth="1"/>
    <col min="7427" max="7427" width="9.42578125" style="5" customWidth="1"/>
    <col min="7428" max="7429" width="15.42578125" style="5" customWidth="1"/>
    <col min="7430" max="7430" width="10" style="5" customWidth="1"/>
    <col min="7431" max="7680" width="9.140625" style="5"/>
    <col min="7681" max="7681" width="8.28515625" style="5" customWidth="1"/>
    <col min="7682" max="7682" width="30.7109375" style="5" customWidth="1"/>
    <col min="7683" max="7683" width="9.42578125" style="5" customWidth="1"/>
    <col min="7684" max="7685" width="15.42578125" style="5" customWidth="1"/>
    <col min="7686" max="7686" width="10" style="5" customWidth="1"/>
    <col min="7687" max="7936" width="9.140625" style="5"/>
    <col min="7937" max="7937" width="8.28515625" style="5" customWidth="1"/>
    <col min="7938" max="7938" width="30.7109375" style="5" customWidth="1"/>
    <col min="7939" max="7939" width="9.42578125" style="5" customWidth="1"/>
    <col min="7940" max="7941" width="15.42578125" style="5" customWidth="1"/>
    <col min="7942" max="7942" width="10" style="5" customWidth="1"/>
    <col min="7943" max="8192" width="9.140625" style="5"/>
    <col min="8193" max="8193" width="8.28515625" style="5" customWidth="1"/>
    <col min="8194" max="8194" width="30.7109375" style="5" customWidth="1"/>
    <col min="8195" max="8195" width="9.42578125" style="5" customWidth="1"/>
    <col min="8196" max="8197" width="15.42578125" style="5" customWidth="1"/>
    <col min="8198" max="8198" width="10" style="5" customWidth="1"/>
    <col min="8199" max="8448" width="9.140625" style="5"/>
    <col min="8449" max="8449" width="8.28515625" style="5" customWidth="1"/>
    <col min="8450" max="8450" width="30.7109375" style="5" customWidth="1"/>
    <col min="8451" max="8451" width="9.42578125" style="5" customWidth="1"/>
    <col min="8452" max="8453" width="15.42578125" style="5" customWidth="1"/>
    <col min="8454" max="8454" width="10" style="5" customWidth="1"/>
    <col min="8455" max="8704" width="9.140625" style="5"/>
    <col min="8705" max="8705" width="8.28515625" style="5" customWidth="1"/>
    <col min="8706" max="8706" width="30.7109375" style="5" customWidth="1"/>
    <col min="8707" max="8707" width="9.42578125" style="5" customWidth="1"/>
    <col min="8708" max="8709" width="15.42578125" style="5" customWidth="1"/>
    <col min="8710" max="8710" width="10" style="5" customWidth="1"/>
    <col min="8711" max="8960" width="9.140625" style="5"/>
    <col min="8961" max="8961" width="8.28515625" style="5" customWidth="1"/>
    <col min="8962" max="8962" width="30.7109375" style="5" customWidth="1"/>
    <col min="8963" max="8963" width="9.42578125" style="5" customWidth="1"/>
    <col min="8964" max="8965" width="15.42578125" style="5" customWidth="1"/>
    <col min="8966" max="8966" width="10" style="5" customWidth="1"/>
    <col min="8967" max="9216" width="9.140625" style="5"/>
    <col min="9217" max="9217" width="8.28515625" style="5" customWidth="1"/>
    <col min="9218" max="9218" width="30.7109375" style="5" customWidth="1"/>
    <col min="9219" max="9219" width="9.42578125" style="5" customWidth="1"/>
    <col min="9220" max="9221" width="15.42578125" style="5" customWidth="1"/>
    <col min="9222" max="9222" width="10" style="5" customWidth="1"/>
    <col min="9223" max="9472" width="9.140625" style="5"/>
    <col min="9473" max="9473" width="8.28515625" style="5" customWidth="1"/>
    <col min="9474" max="9474" width="30.7109375" style="5" customWidth="1"/>
    <col min="9475" max="9475" width="9.42578125" style="5" customWidth="1"/>
    <col min="9476" max="9477" width="15.42578125" style="5" customWidth="1"/>
    <col min="9478" max="9478" width="10" style="5" customWidth="1"/>
    <col min="9479" max="9728" width="9.140625" style="5"/>
    <col min="9729" max="9729" width="8.28515625" style="5" customWidth="1"/>
    <col min="9730" max="9730" width="30.7109375" style="5" customWidth="1"/>
    <col min="9731" max="9731" width="9.42578125" style="5" customWidth="1"/>
    <col min="9732" max="9733" width="15.42578125" style="5" customWidth="1"/>
    <col min="9734" max="9734" width="10" style="5" customWidth="1"/>
    <col min="9735" max="9984" width="9.140625" style="5"/>
    <col min="9985" max="9985" width="8.28515625" style="5" customWidth="1"/>
    <col min="9986" max="9986" width="30.7109375" style="5" customWidth="1"/>
    <col min="9987" max="9987" width="9.42578125" style="5" customWidth="1"/>
    <col min="9988" max="9989" width="15.42578125" style="5" customWidth="1"/>
    <col min="9990" max="9990" width="10" style="5" customWidth="1"/>
    <col min="9991" max="10240" width="9.140625" style="5"/>
    <col min="10241" max="10241" width="8.28515625" style="5" customWidth="1"/>
    <col min="10242" max="10242" width="30.7109375" style="5" customWidth="1"/>
    <col min="10243" max="10243" width="9.42578125" style="5" customWidth="1"/>
    <col min="10244" max="10245" width="15.42578125" style="5" customWidth="1"/>
    <col min="10246" max="10246" width="10" style="5" customWidth="1"/>
    <col min="10247" max="10496" width="9.140625" style="5"/>
    <col min="10497" max="10497" width="8.28515625" style="5" customWidth="1"/>
    <col min="10498" max="10498" width="30.7109375" style="5" customWidth="1"/>
    <col min="10499" max="10499" width="9.42578125" style="5" customWidth="1"/>
    <col min="10500" max="10501" width="15.42578125" style="5" customWidth="1"/>
    <col min="10502" max="10502" width="10" style="5" customWidth="1"/>
    <col min="10503" max="10752" width="9.140625" style="5"/>
    <col min="10753" max="10753" width="8.28515625" style="5" customWidth="1"/>
    <col min="10754" max="10754" width="30.7109375" style="5" customWidth="1"/>
    <col min="10755" max="10755" width="9.42578125" style="5" customWidth="1"/>
    <col min="10756" max="10757" width="15.42578125" style="5" customWidth="1"/>
    <col min="10758" max="10758" width="10" style="5" customWidth="1"/>
    <col min="10759" max="11008" width="9.140625" style="5"/>
    <col min="11009" max="11009" width="8.28515625" style="5" customWidth="1"/>
    <col min="11010" max="11010" width="30.7109375" style="5" customWidth="1"/>
    <col min="11011" max="11011" width="9.42578125" style="5" customWidth="1"/>
    <col min="11012" max="11013" width="15.42578125" style="5" customWidth="1"/>
    <col min="11014" max="11014" width="10" style="5" customWidth="1"/>
    <col min="11015" max="11264" width="9.140625" style="5"/>
    <col min="11265" max="11265" width="8.28515625" style="5" customWidth="1"/>
    <col min="11266" max="11266" width="30.7109375" style="5" customWidth="1"/>
    <col min="11267" max="11267" width="9.42578125" style="5" customWidth="1"/>
    <col min="11268" max="11269" width="15.42578125" style="5" customWidth="1"/>
    <col min="11270" max="11270" width="10" style="5" customWidth="1"/>
    <col min="11271" max="11520" width="9.140625" style="5"/>
    <col min="11521" max="11521" width="8.28515625" style="5" customWidth="1"/>
    <col min="11522" max="11522" width="30.7109375" style="5" customWidth="1"/>
    <col min="11523" max="11523" width="9.42578125" style="5" customWidth="1"/>
    <col min="11524" max="11525" width="15.42578125" style="5" customWidth="1"/>
    <col min="11526" max="11526" width="10" style="5" customWidth="1"/>
    <col min="11527" max="11776" width="9.140625" style="5"/>
    <col min="11777" max="11777" width="8.28515625" style="5" customWidth="1"/>
    <col min="11778" max="11778" width="30.7109375" style="5" customWidth="1"/>
    <col min="11779" max="11779" width="9.42578125" style="5" customWidth="1"/>
    <col min="11780" max="11781" width="15.42578125" style="5" customWidth="1"/>
    <col min="11782" max="11782" width="10" style="5" customWidth="1"/>
    <col min="11783" max="12032" width="9.140625" style="5"/>
    <col min="12033" max="12033" width="8.28515625" style="5" customWidth="1"/>
    <col min="12034" max="12034" width="30.7109375" style="5" customWidth="1"/>
    <col min="12035" max="12035" width="9.42578125" style="5" customWidth="1"/>
    <col min="12036" max="12037" width="15.42578125" style="5" customWidth="1"/>
    <col min="12038" max="12038" width="10" style="5" customWidth="1"/>
    <col min="12039" max="12288" width="9.140625" style="5"/>
    <col min="12289" max="12289" width="8.28515625" style="5" customWidth="1"/>
    <col min="12290" max="12290" width="30.7109375" style="5" customWidth="1"/>
    <col min="12291" max="12291" width="9.42578125" style="5" customWidth="1"/>
    <col min="12292" max="12293" width="15.42578125" style="5" customWidth="1"/>
    <col min="12294" max="12294" width="10" style="5" customWidth="1"/>
    <col min="12295" max="12544" width="9.140625" style="5"/>
    <col min="12545" max="12545" width="8.28515625" style="5" customWidth="1"/>
    <col min="12546" max="12546" width="30.7109375" style="5" customWidth="1"/>
    <col min="12547" max="12547" width="9.42578125" style="5" customWidth="1"/>
    <col min="12548" max="12549" width="15.42578125" style="5" customWidth="1"/>
    <col min="12550" max="12550" width="10" style="5" customWidth="1"/>
    <col min="12551" max="12800" width="9.140625" style="5"/>
    <col min="12801" max="12801" width="8.28515625" style="5" customWidth="1"/>
    <col min="12802" max="12802" width="30.7109375" style="5" customWidth="1"/>
    <col min="12803" max="12803" width="9.42578125" style="5" customWidth="1"/>
    <col min="12804" max="12805" width="15.42578125" style="5" customWidth="1"/>
    <col min="12806" max="12806" width="10" style="5" customWidth="1"/>
    <col min="12807" max="13056" width="9.140625" style="5"/>
    <col min="13057" max="13057" width="8.28515625" style="5" customWidth="1"/>
    <col min="13058" max="13058" width="30.7109375" style="5" customWidth="1"/>
    <col min="13059" max="13059" width="9.42578125" style="5" customWidth="1"/>
    <col min="13060" max="13061" width="15.42578125" style="5" customWidth="1"/>
    <col min="13062" max="13062" width="10" style="5" customWidth="1"/>
    <col min="13063" max="13312" width="9.140625" style="5"/>
    <col min="13313" max="13313" width="8.28515625" style="5" customWidth="1"/>
    <col min="13314" max="13314" width="30.7109375" style="5" customWidth="1"/>
    <col min="13315" max="13315" width="9.42578125" style="5" customWidth="1"/>
    <col min="13316" max="13317" width="15.42578125" style="5" customWidth="1"/>
    <col min="13318" max="13318" width="10" style="5" customWidth="1"/>
    <col min="13319" max="13568" width="9.140625" style="5"/>
    <col min="13569" max="13569" width="8.28515625" style="5" customWidth="1"/>
    <col min="13570" max="13570" width="30.7109375" style="5" customWidth="1"/>
    <col min="13571" max="13571" width="9.42578125" style="5" customWidth="1"/>
    <col min="13572" max="13573" width="15.42578125" style="5" customWidth="1"/>
    <col min="13574" max="13574" width="10" style="5" customWidth="1"/>
    <col min="13575" max="13824" width="9.140625" style="5"/>
    <col min="13825" max="13825" width="8.28515625" style="5" customWidth="1"/>
    <col min="13826" max="13826" width="30.7109375" style="5" customWidth="1"/>
    <col min="13827" max="13827" width="9.42578125" style="5" customWidth="1"/>
    <col min="13828" max="13829" width="15.42578125" style="5" customWidth="1"/>
    <col min="13830" max="13830" width="10" style="5" customWidth="1"/>
    <col min="13831" max="14080" width="9.140625" style="5"/>
    <col min="14081" max="14081" width="8.28515625" style="5" customWidth="1"/>
    <col min="14082" max="14082" width="30.7109375" style="5" customWidth="1"/>
    <col min="14083" max="14083" width="9.42578125" style="5" customWidth="1"/>
    <col min="14084" max="14085" width="15.42578125" style="5" customWidth="1"/>
    <col min="14086" max="14086" width="10" style="5" customWidth="1"/>
    <col min="14087" max="14336" width="9.140625" style="5"/>
    <col min="14337" max="14337" width="8.28515625" style="5" customWidth="1"/>
    <col min="14338" max="14338" width="30.7109375" style="5" customWidth="1"/>
    <col min="14339" max="14339" width="9.42578125" style="5" customWidth="1"/>
    <col min="14340" max="14341" width="15.42578125" style="5" customWidth="1"/>
    <col min="14342" max="14342" width="10" style="5" customWidth="1"/>
    <col min="14343" max="14592" width="9.140625" style="5"/>
    <col min="14593" max="14593" width="8.28515625" style="5" customWidth="1"/>
    <col min="14594" max="14594" width="30.7109375" style="5" customWidth="1"/>
    <col min="14595" max="14595" width="9.42578125" style="5" customWidth="1"/>
    <col min="14596" max="14597" width="15.42578125" style="5" customWidth="1"/>
    <col min="14598" max="14598" width="10" style="5" customWidth="1"/>
    <col min="14599" max="14848" width="9.140625" style="5"/>
    <col min="14849" max="14849" width="8.28515625" style="5" customWidth="1"/>
    <col min="14850" max="14850" width="30.7109375" style="5" customWidth="1"/>
    <col min="14851" max="14851" width="9.42578125" style="5" customWidth="1"/>
    <col min="14852" max="14853" width="15.42578125" style="5" customWidth="1"/>
    <col min="14854" max="14854" width="10" style="5" customWidth="1"/>
    <col min="14855" max="15104" width="9.140625" style="5"/>
    <col min="15105" max="15105" width="8.28515625" style="5" customWidth="1"/>
    <col min="15106" max="15106" width="30.7109375" style="5" customWidth="1"/>
    <col min="15107" max="15107" width="9.42578125" style="5" customWidth="1"/>
    <col min="15108" max="15109" width="15.42578125" style="5" customWidth="1"/>
    <col min="15110" max="15110" width="10" style="5" customWidth="1"/>
    <col min="15111" max="15360" width="9.140625" style="5"/>
    <col min="15361" max="15361" width="8.28515625" style="5" customWidth="1"/>
    <col min="15362" max="15362" width="30.7109375" style="5" customWidth="1"/>
    <col min="15363" max="15363" width="9.42578125" style="5" customWidth="1"/>
    <col min="15364" max="15365" width="15.42578125" style="5" customWidth="1"/>
    <col min="15366" max="15366" width="10" style="5" customWidth="1"/>
    <col min="15367" max="15616" width="9.140625" style="5"/>
    <col min="15617" max="15617" width="8.28515625" style="5" customWidth="1"/>
    <col min="15618" max="15618" width="30.7109375" style="5" customWidth="1"/>
    <col min="15619" max="15619" width="9.42578125" style="5" customWidth="1"/>
    <col min="15620" max="15621" width="15.42578125" style="5" customWidth="1"/>
    <col min="15622" max="15622" width="10" style="5" customWidth="1"/>
    <col min="15623" max="15872" width="9.140625" style="5"/>
    <col min="15873" max="15873" width="8.28515625" style="5" customWidth="1"/>
    <col min="15874" max="15874" width="30.7109375" style="5" customWidth="1"/>
    <col min="15875" max="15875" width="9.42578125" style="5" customWidth="1"/>
    <col min="15876" max="15877" width="15.42578125" style="5" customWidth="1"/>
    <col min="15878" max="15878" width="10" style="5" customWidth="1"/>
    <col min="15879" max="16128" width="9.140625" style="5"/>
    <col min="16129" max="16129" width="8.28515625" style="5" customWidth="1"/>
    <col min="16130" max="16130" width="30.7109375" style="5" customWidth="1"/>
    <col min="16131" max="16131" width="9.42578125" style="5" customWidth="1"/>
    <col min="16132" max="16133" width="15.42578125" style="5" customWidth="1"/>
    <col min="16134" max="16134" width="10" style="5" customWidth="1"/>
    <col min="16135" max="16384" width="9.140625" style="5"/>
  </cols>
  <sheetData>
    <row r="1" spans="1:8" ht="15.75" x14ac:dyDescent="0.25">
      <c r="A1" s="1"/>
      <c r="B1" s="1"/>
      <c r="C1" s="1"/>
      <c r="D1" s="1"/>
      <c r="E1" s="2"/>
      <c r="F1" s="3"/>
      <c r="G1" s="4"/>
      <c r="H1" s="4"/>
    </row>
    <row r="2" spans="1:8" ht="15.75" x14ac:dyDescent="0.25">
      <c r="A2" s="6"/>
      <c r="B2" s="2"/>
      <c r="C2" s="2"/>
      <c r="D2" s="2"/>
      <c r="E2" s="2"/>
      <c r="F2" s="3"/>
      <c r="G2" s="4"/>
      <c r="H2" s="4"/>
    </row>
    <row r="3" spans="1:8" ht="15.75" x14ac:dyDescent="0.25">
      <c r="A3" s="6"/>
      <c r="B3" s="2"/>
      <c r="C3" s="2"/>
      <c r="D3" s="2"/>
      <c r="E3" s="2"/>
      <c r="F3" s="7"/>
      <c r="G3" s="4"/>
      <c r="H3" s="4"/>
    </row>
    <row r="4" spans="1:8" ht="14.25" x14ac:dyDescent="0.2">
      <c r="A4" s="8"/>
      <c r="B4" s="9"/>
      <c r="C4" s="9"/>
      <c r="D4" s="9"/>
      <c r="E4" s="9"/>
      <c r="F4" s="9"/>
      <c r="G4" s="9"/>
      <c r="H4" s="9"/>
    </row>
    <row r="5" spans="1:8" ht="31.5" customHeight="1" x14ac:dyDescent="0.25">
      <c r="A5" s="67" t="s">
        <v>0</v>
      </c>
      <c r="B5" s="67"/>
      <c r="C5" s="67"/>
      <c r="D5" s="67"/>
      <c r="E5" s="67"/>
      <c r="F5" s="67"/>
      <c r="G5" s="9"/>
      <c r="H5" s="9"/>
    </row>
    <row r="6" spans="1:8" x14ac:dyDescent="0.2">
      <c r="A6" s="2"/>
      <c r="B6" s="2"/>
      <c r="C6" s="2"/>
      <c r="D6" s="2"/>
      <c r="E6" s="2"/>
      <c r="F6" s="2"/>
      <c r="G6" s="4"/>
      <c r="H6" s="4"/>
    </row>
    <row r="7" spans="1:8" x14ac:dyDescent="0.2">
      <c r="A7" s="10"/>
      <c r="B7" s="11"/>
      <c r="C7" s="11"/>
      <c r="D7" s="11"/>
      <c r="E7" s="11"/>
    </row>
    <row r="8" spans="1:8" x14ac:dyDescent="0.2">
      <c r="B8" s="12"/>
      <c r="C8" s="12"/>
      <c r="D8" s="12"/>
      <c r="E8" s="12" t="s">
        <v>1</v>
      </c>
      <c r="F8" s="12"/>
      <c r="G8" s="4"/>
      <c r="H8" s="4"/>
    </row>
    <row r="9" spans="1:8" ht="31.5" x14ac:dyDescent="0.2">
      <c r="A9" s="13" t="s">
        <v>2</v>
      </c>
      <c r="B9" s="13" t="s">
        <v>3</v>
      </c>
      <c r="C9" s="13" t="s">
        <v>4</v>
      </c>
      <c r="D9" s="13" t="s">
        <v>5</v>
      </c>
      <c r="E9" s="14" t="s">
        <v>6</v>
      </c>
      <c r="F9" s="15" t="s">
        <v>7</v>
      </c>
    </row>
    <row r="10" spans="1:8" ht="13.5" x14ac:dyDescent="0.2">
      <c r="A10" s="16" t="s">
        <v>8</v>
      </c>
      <c r="B10" s="17" t="s">
        <v>9</v>
      </c>
      <c r="C10" s="18" t="s">
        <v>10</v>
      </c>
      <c r="D10" s="19">
        <v>38610793.140000001</v>
      </c>
      <c r="E10" s="20">
        <v>6583556.3499999996</v>
      </c>
      <c r="F10" s="21">
        <f>E10/D10*100</f>
        <v>17.051077728780374</v>
      </c>
    </row>
    <row r="11" spans="1:8" ht="45" outlineLevel="1" x14ac:dyDescent="0.2">
      <c r="A11" s="22" t="s">
        <v>11</v>
      </c>
      <c r="B11" s="23" t="s">
        <v>12</v>
      </c>
      <c r="C11" s="22" t="s">
        <v>13</v>
      </c>
      <c r="D11" s="24">
        <v>947700</v>
      </c>
      <c r="E11" s="24">
        <v>172672.69</v>
      </c>
      <c r="F11" s="25">
        <f t="shared" ref="F11:F49" si="0">E11/D11*100</f>
        <v>18.220184657592064</v>
      </c>
    </row>
    <row r="12" spans="1:8" ht="56.25" outlineLevel="1" x14ac:dyDescent="0.2">
      <c r="A12" s="22" t="s">
        <v>14</v>
      </c>
      <c r="B12" s="23" t="s">
        <v>15</v>
      </c>
      <c r="C12" s="22" t="s">
        <v>16</v>
      </c>
      <c r="D12" s="24">
        <v>2969700</v>
      </c>
      <c r="E12" s="24">
        <v>539996.92000000004</v>
      </c>
      <c r="F12" s="26">
        <f t="shared" si="0"/>
        <v>18.183551200457959</v>
      </c>
    </row>
    <row r="13" spans="1:8" ht="67.5" outlineLevel="1" x14ac:dyDescent="0.2">
      <c r="A13" s="22" t="s">
        <v>17</v>
      </c>
      <c r="B13" s="23" t="s">
        <v>18</v>
      </c>
      <c r="C13" s="22" t="s">
        <v>19</v>
      </c>
      <c r="D13" s="24">
        <v>20171243.140000001</v>
      </c>
      <c r="E13" s="24">
        <v>3775740.52</v>
      </c>
      <c r="F13" s="26">
        <f t="shared" si="0"/>
        <v>18.718432442632288</v>
      </c>
    </row>
    <row r="14" spans="1:8" ht="56.25" outlineLevel="1" x14ac:dyDescent="0.2">
      <c r="A14" s="22" t="s">
        <v>20</v>
      </c>
      <c r="B14" s="23" t="s">
        <v>21</v>
      </c>
      <c r="C14" s="22" t="s">
        <v>22</v>
      </c>
      <c r="D14" s="24">
        <v>5644800</v>
      </c>
      <c r="E14" s="24">
        <v>1002410.38</v>
      </c>
      <c r="F14" s="26">
        <f t="shared" si="0"/>
        <v>17.758120393990932</v>
      </c>
    </row>
    <row r="15" spans="1:8" ht="22.5" outlineLevel="1" x14ac:dyDescent="0.2">
      <c r="A15" s="22" t="s">
        <v>23</v>
      </c>
      <c r="B15" s="23" t="s">
        <v>24</v>
      </c>
      <c r="C15" s="22" t="s">
        <v>25</v>
      </c>
      <c r="D15" s="24">
        <v>2296150</v>
      </c>
      <c r="E15" s="24">
        <v>0</v>
      </c>
      <c r="F15" s="26">
        <f t="shared" si="0"/>
        <v>0</v>
      </c>
    </row>
    <row r="16" spans="1:8" ht="13.5" outlineLevel="1" x14ac:dyDescent="0.2">
      <c r="A16" s="22" t="s">
        <v>26</v>
      </c>
      <c r="B16" s="23" t="s">
        <v>27</v>
      </c>
      <c r="C16" s="22" t="s">
        <v>28</v>
      </c>
      <c r="D16" s="24">
        <v>100000</v>
      </c>
      <c r="E16" s="24">
        <v>0</v>
      </c>
      <c r="F16" s="26">
        <f t="shared" si="0"/>
        <v>0</v>
      </c>
    </row>
    <row r="17" spans="1:6" ht="22.5" outlineLevel="1" x14ac:dyDescent="0.2">
      <c r="A17" s="22" t="s">
        <v>29</v>
      </c>
      <c r="B17" s="23" t="s">
        <v>30</v>
      </c>
      <c r="C17" s="22" t="s">
        <v>31</v>
      </c>
      <c r="D17" s="24">
        <v>6481200</v>
      </c>
      <c r="E17" s="24">
        <v>1092735.8400000001</v>
      </c>
      <c r="F17" s="27">
        <f t="shared" si="0"/>
        <v>16.860085169413072</v>
      </c>
    </row>
    <row r="18" spans="1:6" ht="13.5" x14ac:dyDescent="0.2">
      <c r="A18" s="16" t="s">
        <v>32</v>
      </c>
      <c r="B18" s="17" t="s">
        <v>33</v>
      </c>
      <c r="C18" s="18" t="s">
        <v>34</v>
      </c>
      <c r="D18" s="19">
        <v>1469600</v>
      </c>
      <c r="E18" s="20">
        <v>367500</v>
      </c>
      <c r="F18" s="21">
        <f t="shared" si="0"/>
        <v>25.006804572672834</v>
      </c>
    </row>
    <row r="19" spans="1:6" ht="22.5" outlineLevel="1" x14ac:dyDescent="0.2">
      <c r="A19" s="22" t="s">
        <v>35</v>
      </c>
      <c r="B19" s="23" t="s">
        <v>36</v>
      </c>
      <c r="C19" s="22" t="s">
        <v>37</v>
      </c>
      <c r="D19" s="24">
        <v>1469600</v>
      </c>
      <c r="E19" s="24">
        <v>367500</v>
      </c>
      <c r="F19" s="28">
        <f t="shared" si="0"/>
        <v>25.006804572672834</v>
      </c>
    </row>
    <row r="20" spans="1:6" ht="33.75" x14ac:dyDescent="0.2">
      <c r="A20" s="16" t="s">
        <v>38</v>
      </c>
      <c r="B20" s="17" t="s">
        <v>39</v>
      </c>
      <c r="C20" s="18" t="s">
        <v>40</v>
      </c>
      <c r="D20" s="19">
        <v>1000000</v>
      </c>
      <c r="E20" s="20">
        <v>90909</v>
      </c>
      <c r="F20" s="21">
        <f t="shared" si="0"/>
        <v>9.0908999999999995</v>
      </c>
    </row>
    <row r="21" spans="1:6" ht="45" outlineLevel="1" x14ac:dyDescent="0.2">
      <c r="A21" s="22" t="s">
        <v>41</v>
      </c>
      <c r="B21" s="23" t="s">
        <v>42</v>
      </c>
      <c r="C21" s="22" t="s">
        <v>43</v>
      </c>
      <c r="D21" s="24">
        <v>1000000</v>
      </c>
      <c r="E21" s="24">
        <v>90909</v>
      </c>
      <c r="F21" s="28">
        <f t="shared" si="0"/>
        <v>9.0908999999999995</v>
      </c>
    </row>
    <row r="22" spans="1:6" ht="13.5" x14ac:dyDescent="0.2">
      <c r="A22" s="16" t="s">
        <v>44</v>
      </c>
      <c r="B22" s="17" t="s">
        <v>45</v>
      </c>
      <c r="C22" s="18" t="s">
        <v>46</v>
      </c>
      <c r="D22" s="19">
        <v>27169580</v>
      </c>
      <c r="E22" s="20">
        <v>2382307.58</v>
      </c>
      <c r="F22" s="21">
        <f t="shared" si="0"/>
        <v>8.7682900508583508</v>
      </c>
    </row>
    <row r="23" spans="1:6" ht="13.5" outlineLevel="1" x14ac:dyDescent="0.2">
      <c r="A23" s="22" t="s">
        <v>47</v>
      </c>
      <c r="B23" s="23" t="s">
        <v>48</v>
      </c>
      <c r="C23" s="22" t="s">
        <v>49</v>
      </c>
      <c r="D23" s="24">
        <v>2402200</v>
      </c>
      <c r="E23" s="24">
        <v>435958.8</v>
      </c>
      <c r="F23" s="25">
        <f t="shared" si="0"/>
        <v>18.148314045458331</v>
      </c>
    </row>
    <row r="24" spans="1:6" ht="13.5" outlineLevel="1" x14ac:dyDescent="0.2">
      <c r="A24" s="22" t="s">
        <v>50</v>
      </c>
      <c r="B24" s="23" t="s">
        <v>51</v>
      </c>
      <c r="C24" s="22" t="s">
        <v>52</v>
      </c>
      <c r="D24" s="24">
        <v>13208100</v>
      </c>
      <c r="E24" s="24">
        <v>1946348.78</v>
      </c>
      <c r="F24" s="26">
        <f t="shared" si="0"/>
        <v>14.736023954997313</v>
      </c>
    </row>
    <row r="25" spans="1:6" ht="22.5" outlineLevel="1" x14ac:dyDescent="0.2">
      <c r="A25" s="22" t="s">
        <v>53</v>
      </c>
      <c r="B25" s="23" t="s">
        <v>54</v>
      </c>
      <c r="C25" s="22" t="s">
        <v>55</v>
      </c>
      <c r="D25" s="24">
        <v>10514680</v>
      </c>
      <c r="E25" s="24">
        <v>0</v>
      </c>
      <c r="F25" s="26">
        <f t="shared" si="0"/>
        <v>0</v>
      </c>
    </row>
    <row r="26" spans="1:6" ht="22.5" outlineLevel="1" x14ac:dyDescent="0.2">
      <c r="A26" s="22" t="s">
        <v>56</v>
      </c>
      <c r="B26" s="23" t="s">
        <v>57</v>
      </c>
      <c r="C26" s="22" t="s">
        <v>58</v>
      </c>
      <c r="D26" s="24">
        <v>1044600</v>
      </c>
      <c r="E26" s="24">
        <v>0</v>
      </c>
      <c r="F26" s="27">
        <f t="shared" si="0"/>
        <v>0</v>
      </c>
    </row>
    <row r="27" spans="1:6" ht="22.5" x14ac:dyDescent="0.2">
      <c r="A27" s="16" t="s">
        <v>59</v>
      </c>
      <c r="B27" s="17" t="s">
        <v>60</v>
      </c>
      <c r="C27" s="18" t="s">
        <v>61</v>
      </c>
      <c r="D27" s="19">
        <v>28738300</v>
      </c>
      <c r="E27" s="20">
        <v>1709341.66</v>
      </c>
      <c r="F27" s="21">
        <f t="shared" si="0"/>
        <v>5.9479567684936123</v>
      </c>
    </row>
    <row r="28" spans="1:6" ht="13.5" outlineLevel="1" x14ac:dyDescent="0.2">
      <c r="A28" s="22" t="s">
        <v>62</v>
      </c>
      <c r="B28" s="23" t="s">
        <v>63</v>
      </c>
      <c r="C28" s="22" t="s">
        <v>64</v>
      </c>
      <c r="D28" s="24">
        <v>21079300</v>
      </c>
      <c r="E28" s="24">
        <v>0</v>
      </c>
      <c r="F28" s="25">
        <f t="shared" si="0"/>
        <v>0</v>
      </c>
    </row>
    <row r="29" spans="1:6" ht="13.5" outlineLevel="1" x14ac:dyDescent="0.2">
      <c r="A29" s="22" t="s">
        <v>65</v>
      </c>
      <c r="B29" s="23" t="s">
        <v>66</v>
      </c>
      <c r="C29" s="22" t="s">
        <v>67</v>
      </c>
      <c r="D29" s="24">
        <v>340000</v>
      </c>
      <c r="E29" s="24">
        <v>0</v>
      </c>
      <c r="F29" s="26">
        <f t="shared" si="0"/>
        <v>0</v>
      </c>
    </row>
    <row r="30" spans="1:6" ht="22.5" outlineLevel="1" x14ac:dyDescent="0.2">
      <c r="A30" s="22" t="s">
        <v>68</v>
      </c>
      <c r="B30" s="23" t="s">
        <v>69</v>
      </c>
      <c r="C30" s="22" t="s">
        <v>70</v>
      </c>
      <c r="D30" s="24">
        <v>7319000</v>
      </c>
      <c r="E30" s="24">
        <v>1709341.66</v>
      </c>
      <c r="F30" s="27">
        <f t="shared" si="0"/>
        <v>23.354852575488451</v>
      </c>
    </row>
    <row r="31" spans="1:6" ht="13.5" x14ac:dyDescent="0.2">
      <c r="A31" s="16" t="s">
        <v>71</v>
      </c>
      <c r="B31" s="17" t="s">
        <v>72</v>
      </c>
      <c r="C31" s="18" t="s">
        <v>73</v>
      </c>
      <c r="D31" s="19">
        <v>277253000</v>
      </c>
      <c r="E31" s="20">
        <v>51522191.030000001</v>
      </c>
      <c r="F31" s="21">
        <f t="shared" si="0"/>
        <v>18.583095955679472</v>
      </c>
    </row>
    <row r="32" spans="1:6" ht="13.5" outlineLevel="1" x14ac:dyDescent="0.2">
      <c r="A32" s="22" t="s">
        <v>74</v>
      </c>
      <c r="B32" s="23" t="s">
        <v>75</v>
      </c>
      <c r="C32" s="22" t="s">
        <v>76</v>
      </c>
      <c r="D32" s="24">
        <v>68024426</v>
      </c>
      <c r="E32" s="24">
        <v>11097379.65</v>
      </c>
      <c r="F32" s="25">
        <f t="shared" si="0"/>
        <v>16.313815937234075</v>
      </c>
    </row>
    <row r="33" spans="1:6" ht="13.5" outlineLevel="1" x14ac:dyDescent="0.2">
      <c r="A33" s="22" t="s">
        <v>77</v>
      </c>
      <c r="B33" s="23" t="s">
        <v>78</v>
      </c>
      <c r="C33" s="22" t="s">
        <v>79</v>
      </c>
      <c r="D33" s="24">
        <v>191271574</v>
      </c>
      <c r="E33" s="24">
        <v>37754712.200000003</v>
      </c>
      <c r="F33" s="26">
        <f t="shared" si="0"/>
        <v>19.738799347152337</v>
      </c>
    </row>
    <row r="34" spans="1:6" ht="22.5" outlineLevel="1" x14ac:dyDescent="0.2">
      <c r="A34" s="22" t="s">
        <v>80</v>
      </c>
      <c r="B34" s="23" t="s">
        <v>81</v>
      </c>
      <c r="C34" s="22" t="s">
        <v>82</v>
      </c>
      <c r="D34" s="24">
        <v>4146900</v>
      </c>
      <c r="E34" s="24">
        <v>249933</v>
      </c>
      <c r="F34" s="26">
        <f t="shared" si="0"/>
        <v>6.0269840121536573</v>
      </c>
    </row>
    <row r="35" spans="1:6" ht="22.5" outlineLevel="1" x14ac:dyDescent="0.2">
      <c r="A35" s="22" t="s">
        <v>83</v>
      </c>
      <c r="B35" s="23" t="s">
        <v>84</v>
      </c>
      <c r="C35" s="22" t="s">
        <v>85</v>
      </c>
      <c r="D35" s="24">
        <v>13810100</v>
      </c>
      <c r="E35" s="24">
        <v>2420166.1800000002</v>
      </c>
      <c r="F35" s="27">
        <f t="shared" si="0"/>
        <v>17.524610104199102</v>
      </c>
    </row>
    <row r="36" spans="1:6" ht="13.5" x14ac:dyDescent="0.2">
      <c r="A36" s="16" t="s">
        <v>86</v>
      </c>
      <c r="B36" s="17" t="s">
        <v>87</v>
      </c>
      <c r="C36" s="18" t="s">
        <v>88</v>
      </c>
      <c r="D36" s="19">
        <v>41152729.899999999</v>
      </c>
      <c r="E36" s="20">
        <v>7864590</v>
      </c>
      <c r="F36" s="21">
        <f t="shared" si="0"/>
        <v>19.110737049791684</v>
      </c>
    </row>
    <row r="37" spans="1:6" ht="13.5" outlineLevel="1" x14ac:dyDescent="0.2">
      <c r="A37" s="22" t="s">
        <v>89</v>
      </c>
      <c r="B37" s="23" t="s">
        <v>90</v>
      </c>
      <c r="C37" s="22" t="s">
        <v>91</v>
      </c>
      <c r="D37" s="24">
        <v>41152729.899999999</v>
      </c>
      <c r="E37" s="24">
        <v>7864590</v>
      </c>
      <c r="F37" s="28">
        <f t="shared" si="0"/>
        <v>19.110737049791684</v>
      </c>
    </row>
    <row r="38" spans="1:6" ht="13.5" x14ac:dyDescent="0.2">
      <c r="A38" s="16" t="s">
        <v>92</v>
      </c>
      <c r="B38" s="17" t="s">
        <v>93</v>
      </c>
      <c r="C38" s="18" t="s">
        <v>94</v>
      </c>
      <c r="D38" s="19">
        <v>32479500</v>
      </c>
      <c r="E38" s="20">
        <v>6112373.9900000002</v>
      </c>
      <c r="F38" s="21">
        <f t="shared" si="0"/>
        <v>18.819175141242937</v>
      </c>
    </row>
    <row r="39" spans="1:6" ht="13.5" outlineLevel="1" x14ac:dyDescent="0.2">
      <c r="A39" s="22" t="s">
        <v>95</v>
      </c>
      <c r="B39" s="23" t="s">
        <v>96</v>
      </c>
      <c r="C39" s="22" t="s">
        <v>97</v>
      </c>
      <c r="D39" s="24">
        <v>775000</v>
      </c>
      <c r="E39" s="24">
        <v>115693.87</v>
      </c>
      <c r="F39" s="25">
        <f t="shared" si="0"/>
        <v>14.92824129032258</v>
      </c>
    </row>
    <row r="40" spans="1:6" ht="13.5" outlineLevel="1" x14ac:dyDescent="0.2">
      <c r="A40" s="22" t="s">
        <v>98</v>
      </c>
      <c r="B40" s="23" t="s">
        <v>99</v>
      </c>
      <c r="C40" s="22" t="s">
        <v>100</v>
      </c>
      <c r="D40" s="24">
        <v>16016500</v>
      </c>
      <c r="E40" s="24">
        <v>2960000</v>
      </c>
      <c r="F40" s="26">
        <f t="shared" si="0"/>
        <v>18.48094152904817</v>
      </c>
    </row>
    <row r="41" spans="1:6" ht="13.5" outlineLevel="1" x14ac:dyDescent="0.2">
      <c r="A41" s="22" t="s">
        <v>101</v>
      </c>
      <c r="B41" s="23" t="s">
        <v>102</v>
      </c>
      <c r="C41" s="22" t="s">
        <v>103</v>
      </c>
      <c r="D41" s="24">
        <v>9476600</v>
      </c>
      <c r="E41" s="24">
        <v>1581596.64</v>
      </c>
      <c r="F41" s="26">
        <f t="shared" si="0"/>
        <v>16.689494544456871</v>
      </c>
    </row>
    <row r="42" spans="1:6" ht="13.5" outlineLevel="1" x14ac:dyDescent="0.2">
      <c r="A42" s="22" t="s">
        <v>104</v>
      </c>
      <c r="B42" s="23" t="s">
        <v>105</v>
      </c>
      <c r="C42" s="22" t="s">
        <v>106</v>
      </c>
      <c r="D42" s="24">
        <v>786900</v>
      </c>
      <c r="E42" s="24">
        <v>145745.51999999999</v>
      </c>
      <c r="F42" s="26">
        <f t="shared" si="0"/>
        <v>18.521479222264581</v>
      </c>
    </row>
    <row r="43" spans="1:6" ht="22.5" outlineLevel="1" x14ac:dyDescent="0.2">
      <c r="A43" s="22" t="s">
        <v>107</v>
      </c>
      <c r="B43" s="23" t="s">
        <v>108</v>
      </c>
      <c r="C43" s="22" t="s">
        <v>109</v>
      </c>
      <c r="D43" s="24">
        <v>5424500</v>
      </c>
      <c r="E43" s="24">
        <v>1309337.96</v>
      </c>
      <c r="F43" s="27">
        <f t="shared" si="0"/>
        <v>24.137486588625677</v>
      </c>
    </row>
    <row r="44" spans="1:6" ht="13.5" x14ac:dyDescent="0.2">
      <c r="A44" s="16" t="s">
        <v>110</v>
      </c>
      <c r="B44" s="17" t="s">
        <v>111</v>
      </c>
      <c r="C44" s="18" t="s">
        <v>112</v>
      </c>
      <c r="D44" s="19">
        <v>3268000</v>
      </c>
      <c r="E44" s="20">
        <v>480985</v>
      </c>
      <c r="F44" s="21">
        <f t="shared" si="0"/>
        <v>14.718023255813954</v>
      </c>
    </row>
    <row r="45" spans="1:6" ht="13.5" outlineLevel="1" x14ac:dyDescent="0.2">
      <c r="A45" s="22" t="s">
        <v>113</v>
      </c>
      <c r="B45" s="23" t="s">
        <v>114</v>
      </c>
      <c r="C45" s="22" t="s">
        <v>115</v>
      </c>
      <c r="D45" s="24">
        <v>3268000</v>
      </c>
      <c r="E45" s="24">
        <v>480985</v>
      </c>
      <c r="F45" s="28">
        <f t="shared" si="0"/>
        <v>14.718023255813954</v>
      </c>
    </row>
    <row r="46" spans="1:6" ht="56.25" x14ac:dyDescent="0.2">
      <c r="A46" s="16" t="s">
        <v>116</v>
      </c>
      <c r="B46" s="17" t="s">
        <v>117</v>
      </c>
      <c r="C46" s="18" t="s">
        <v>118</v>
      </c>
      <c r="D46" s="19">
        <v>29089150</v>
      </c>
      <c r="E46" s="20">
        <v>6107985</v>
      </c>
      <c r="F46" s="21">
        <f t="shared" si="0"/>
        <v>20.997468128150874</v>
      </c>
    </row>
    <row r="47" spans="1:6" ht="45" outlineLevel="1" x14ac:dyDescent="0.2">
      <c r="A47" s="22" t="s">
        <v>119</v>
      </c>
      <c r="B47" s="23" t="s">
        <v>120</v>
      </c>
      <c r="C47" s="22" t="s">
        <v>121</v>
      </c>
      <c r="D47" s="24">
        <v>12066300</v>
      </c>
      <c r="E47" s="24">
        <v>3120957</v>
      </c>
      <c r="F47" s="25">
        <f t="shared" si="0"/>
        <v>25.865070485567244</v>
      </c>
    </row>
    <row r="48" spans="1:6" ht="22.5" outlineLevel="1" x14ac:dyDescent="0.2">
      <c r="A48" s="22" t="s">
        <v>122</v>
      </c>
      <c r="B48" s="23" t="s">
        <v>123</v>
      </c>
      <c r="C48" s="22" t="s">
        <v>124</v>
      </c>
      <c r="D48" s="24">
        <v>17022850</v>
      </c>
      <c r="E48" s="24">
        <v>2987028</v>
      </c>
      <c r="F48" s="27">
        <f t="shared" si="0"/>
        <v>17.547167483705724</v>
      </c>
    </row>
    <row r="49" spans="1:6" ht="13.5" x14ac:dyDescent="0.2">
      <c r="A49" s="29" t="s">
        <v>125</v>
      </c>
      <c r="B49" s="30"/>
      <c r="C49" s="31"/>
      <c r="D49" s="32">
        <v>480230653.04000002</v>
      </c>
      <c r="E49" s="33">
        <v>83221739.609999999</v>
      </c>
      <c r="F49" s="21">
        <f t="shared" si="0"/>
        <v>17.329535106345698</v>
      </c>
    </row>
    <row r="50" spans="1:6" ht="51.75" customHeight="1" x14ac:dyDescent="0.2">
      <c r="A50" s="4"/>
    </row>
    <row r="51" spans="1:6" ht="42.75" customHeight="1" x14ac:dyDescent="0.2">
      <c r="A51" s="4"/>
    </row>
  </sheetData>
  <mergeCells count="1">
    <mergeCell ref="A5:F5"/>
  </mergeCells>
  <pageMargins left="0.94488188976377963" right="0.35433070866141736" top="0.59055118110236227" bottom="0.39370078740157483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15"/>
  <sheetViews>
    <sheetView showGridLines="0" topLeftCell="A130" workbookViewId="0">
      <selection activeCell="B12" sqref="B12"/>
    </sheetView>
  </sheetViews>
  <sheetFormatPr defaultRowHeight="12.75" customHeight="1" outlineLevelRow="1" x14ac:dyDescent="0.2"/>
  <cols>
    <col min="1" max="1" width="6.7109375" style="5" customWidth="1"/>
    <col min="2" max="2" width="21.85546875" style="5" customWidth="1"/>
    <col min="3" max="3" width="9.140625" style="5" customWidth="1"/>
    <col min="4" max="4" width="42.5703125" style="5" customWidth="1"/>
    <col min="5" max="5" width="18.42578125" style="5" customWidth="1"/>
    <col min="6" max="6" width="19.28515625" style="5" customWidth="1"/>
    <col min="7" max="7" width="13.140625" style="5" bestFit="1" customWidth="1"/>
    <col min="8" max="16384" width="9.140625" style="5"/>
  </cols>
  <sheetData>
    <row r="1" spans="1:12" ht="15.75" x14ac:dyDescent="0.25">
      <c r="A1" s="8"/>
      <c r="B1" s="9"/>
      <c r="C1" s="9"/>
      <c r="D1" s="9"/>
      <c r="E1" s="74"/>
      <c r="F1" s="74"/>
      <c r="G1" s="74"/>
      <c r="H1" s="9"/>
      <c r="I1" s="9"/>
      <c r="J1" s="9"/>
    </row>
    <row r="2" spans="1:12" ht="15.75" x14ac:dyDescent="0.25">
      <c r="A2" s="34"/>
      <c r="B2" s="34"/>
      <c r="C2" s="34"/>
      <c r="D2" s="75"/>
      <c r="E2" s="75"/>
      <c r="F2" s="75"/>
      <c r="G2" s="75"/>
      <c r="H2" s="35"/>
      <c r="I2" s="9"/>
      <c r="J2" s="9"/>
    </row>
    <row r="3" spans="1:12" ht="15.75" x14ac:dyDescent="0.25">
      <c r="A3" s="12"/>
      <c r="B3" s="12"/>
      <c r="C3" s="12"/>
      <c r="D3" s="12"/>
      <c r="E3" s="75"/>
      <c r="F3" s="75"/>
      <c r="G3" s="75"/>
      <c r="H3" s="12"/>
      <c r="I3" s="12"/>
      <c r="J3" s="12"/>
    </row>
    <row r="4" spans="1:12" ht="15.75" x14ac:dyDescent="0.25">
      <c r="A4" s="12"/>
      <c r="B4" s="12"/>
      <c r="C4" s="12"/>
      <c r="D4" s="12"/>
      <c r="E4" s="76"/>
      <c r="F4" s="76"/>
      <c r="G4" s="76"/>
    </row>
    <row r="5" spans="1:12" ht="15.75" x14ac:dyDescent="0.25">
      <c r="A5" s="68" t="s">
        <v>126</v>
      </c>
      <c r="B5" s="68"/>
      <c r="C5" s="68"/>
      <c r="D5" s="68"/>
      <c r="E5" s="68"/>
      <c r="F5" s="68"/>
      <c r="G5" s="68"/>
      <c r="H5" s="36"/>
      <c r="I5" s="36"/>
      <c r="J5" s="36"/>
      <c r="K5" s="36"/>
      <c r="L5" s="36"/>
    </row>
    <row r="6" spans="1:12" ht="15.75" x14ac:dyDescent="0.25">
      <c r="A6" s="68" t="s">
        <v>127</v>
      </c>
      <c r="B6" s="68"/>
      <c r="C6" s="68"/>
      <c r="D6" s="68"/>
      <c r="E6" s="68"/>
      <c r="F6" s="68"/>
      <c r="G6" s="68"/>
      <c r="H6" s="36"/>
      <c r="I6" s="36"/>
      <c r="J6" s="36"/>
      <c r="K6" s="36"/>
      <c r="L6" s="36"/>
    </row>
    <row r="7" spans="1:12" ht="15.75" x14ac:dyDescent="0.25">
      <c r="A7" s="68" t="s">
        <v>128</v>
      </c>
      <c r="B7" s="68"/>
      <c r="C7" s="68"/>
      <c r="D7" s="68"/>
      <c r="E7" s="68"/>
      <c r="F7" s="68"/>
      <c r="G7" s="68"/>
      <c r="H7" s="36"/>
      <c r="I7" s="36"/>
      <c r="J7" s="36"/>
      <c r="K7" s="36"/>
      <c r="L7" s="36"/>
    </row>
    <row r="8" spans="1:12" x14ac:dyDescent="0.2">
      <c r="A8" s="12"/>
      <c r="B8" s="12"/>
      <c r="C8" s="12"/>
      <c r="D8" s="12"/>
      <c r="E8" s="12"/>
      <c r="F8" s="12"/>
    </row>
    <row r="9" spans="1:12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ht="93" customHeight="1" x14ac:dyDescent="0.2">
      <c r="A10" s="37" t="s">
        <v>129</v>
      </c>
      <c r="B10" s="69" t="s">
        <v>130</v>
      </c>
      <c r="C10" s="70"/>
      <c r="D10" s="37" t="s">
        <v>131</v>
      </c>
      <c r="E10" s="37" t="s">
        <v>132</v>
      </c>
      <c r="F10" s="37" t="s">
        <v>133</v>
      </c>
      <c r="G10" s="38" t="s">
        <v>134</v>
      </c>
    </row>
    <row r="11" spans="1:12" ht="30" x14ac:dyDescent="0.25">
      <c r="A11" s="39" t="s">
        <v>135</v>
      </c>
      <c r="B11" s="37" t="s">
        <v>136</v>
      </c>
      <c r="C11" s="37" t="s">
        <v>137</v>
      </c>
      <c r="D11" s="40" t="s">
        <v>138</v>
      </c>
      <c r="E11" s="41">
        <f>E12+E20+E25+E29+E31+E34+E39+E41+E44+E60+E65</f>
        <v>51450400</v>
      </c>
      <c r="F11" s="41">
        <f>F12+F20+F25+F29+F31+F34+F39+F41+F44+F60</f>
        <v>10206308.74</v>
      </c>
      <c r="G11" s="42">
        <f>F11/E11*100</f>
        <v>19.837180546701287</v>
      </c>
    </row>
    <row r="12" spans="1:12" ht="15.75" x14ac:dyDescent="0.25">
      <c r="A12" s="39" t="s">
        <v>135</v>
      </c>
      <c r="B12" s="37" t="s">
        <v>139</v>
      </c>
      <c r="C12" s="37" t="s">
        <v>137</v>
      </c>
      <c r="D12" s="40" t="s">
        <v>140</v>
      </c>
      <c r="E12" s="41">
        <f>E13+E15</f>
        <v>28410300</v>
      </c>
      <c r="F12" s="41">
        <f>F13+F15</f>
        <v>4872011.0000000009</v>
      </c>
      <c r="G12" s="42">
        <f>F12/E12*100</f>
        <v>17.148748869248127</v>
      </c>
    </row>
    <row r="13" spans="1:12" ht="15.75" x14ac:dyDescent="0.2">
      <c r="A13" s="37" t="s">
        <v>141</v>
      </c>
      <c r="B13" s="37" t="s">
        <v>142</v>
      </c>
      <c r="C13" s="37" t="s">
        <v>143</v>
      </c>
      <c r="D13" s="43" t="s">
        <v>144</v>
      </c>
      <c r="E13" s="44">
        <f>E14</f>
        <v>50000</v>
      </c>
      <c r="F13" s="44">
        <f>F14</f>
        <v>80832.399999999994</v>
      </c>
      <c r="G13" s="45">
        <f t="shared" ref="G13:G76" si="0">F13/E13*100</f>
        <v>161.66479999999999</v>
      </c>
    </row>
    <row r="14" spans="1:12" ht="47.25" outlineLevel="1" x14ac:dyDescent="0.2">
      <c r="A14" s="37" t="s">
        <v>141</v>
      </c>
      <c r="B14" s="37" t="s">
        <v>145</v>
      </c>
      <c r="C14" s="37" t="s">
        <v>143</v>
      </c>
      <c r="D14" s="43" t="s">
        <v>146</v>
      </c>
      <c r="E14" s="44">
        <v>50000</v>
      </c>
      <c r="F14" s="46">
        <v>80832.399999999994</v>
      </c>
      <c r="G14" s="45">
        <f t="shared" si="0"/>
        <v>161.66479999999999</v>
      </c>
    </row>
    <row r="15" spans="1:12" ht="31.5" x14ac:dyDescent="0.2">
      <c r="A15" s="37" t="s">
        <v>141</v>
      </c>
      <c r="B15" s="37" t="s">
        <v>147</v>
      </c>
      <c r="C15" s="37" t="s">
        <v>143</v>
      </c>
      <c r="D15" s="47" t="s">
        <v>148</v>
      </c>
      <c r="E15" s="44">
        <f>SUM(E16:E19)</f>
        <v>28360300</v>
      </c>
      <c r="F15" s="44">
        <f>SUM(F16:F19)</f>
        <v>4791178.6000000006</v>
      </c>
      <c r="G15" s="45">
        <f t="shared" si="0"/>
        <v>16.893963039883218</v>
      </c>
    </row>
    <row r="16" spans="1:12" ht="114" customHeight="1" outlineLevel="1" x14ac:dyDescent="0.2">
      <c r="A16" s="37" t="s">
        <v>141</v>
      </c>
      <c r="B16" s="37" t="s">
        <v>149</v>
      </c>
      <c r="C16" s="37" t="s">
        <v>143</v>
      </c>
      <c r="D16" s="47" t="s">
        <v>150</v>
      </c>
      <c r="E16" s="44">
        <v>28160300</v>
      </c>
      <c r="F16" s="44">
        <v>4760434.45</v>
      </c>
      <c r="G16" s="45">
        <f t="shared" si="0"/>
        <v>16.90477178865282</v>
      </c>
    </row>
    <row r="17" spans="1:7" ht="195.75" customHeight="1" x14ac:dyDescent="0.2">
      <c r="A17" s="37" t="s">
        <v>141</v>
      </c>
      <c r="B17" s="37" t="s">
        <v>151</v>
      </c>
      <c r="C17" s="37" t="s">
        <v>143</v>
      </c>
      <c r="D17" s="47" t="s">
        <v>152</v>
      </c>
      <c r="E17" s="44">
        <v>45000</v>
      </c>
      <c r="F17" s="44">
        <v>-4175.71</v>
      </c>
      <c r="G17" s="45"/>
    </row>
    <row r="18" spans="1:7" ht="78.75" x14ac:dyDescent="0.2">
      <c r="A18" s="37" t="s">
        <v>141</v>
      </c>
      <c r="B18" s="37" t="s">
        <v>153</v>
      </c>
      <c r="C18" s="37" t="s">
        <v>143</v>
      </c>
      <c r="D18" s="43" t="s">
        <v>154</v>
      </c>
      <c r="E18" s="44">
        <v>145000</v>
      </c>
      <c r="F18" s="44">
        <v>34372.660000000003</v>
      </c>
      <c r="G18" s="45">
        <f t="shared" si="0"/>
        <v>23.70528275862069</v>
      </c>
    </row>
    <row r="19" spans="1:7" ht="157.5" x14ac:dyDescent="0.2">
      <c r="A19" s="48" t="s">
        <v>141</v>
      </c>
      <c r="B19" s="37" t="s">
        <v>155</v>
      </c>
      <c r="C19" s="37" t="s">
        <v>143</v>
      </c>
      <c r="D19" s="47" t="s">
        <v>156</v>
      </c>
      <c r="E19" s="44">
        <v>10000</v>
      </c>
      <c r="F19" s="44">
        <v>547.20000000000005</v>
      </c>
      <c r="G19" s="45">
        <f t="shared" si="0"/>
        <v>5.4720000000000004</v>
      </c>
    </row>
    <row r="20" spans="1:7" ht="45" x14ac:dyDescent="0.25">
      <c r="A20" s="37" t="s">
        <v>157</v>
      </c>
      <c r="B20" s="37" t="s">
        <v>158</v>
      </c>
      <c r="C20" s="37" t="s">
        <v>143</v>
      </c>
      <c r="D20" s="49" t="s">
        <v>159</v>
      </c>
      <c r="E20" s="44">
        <f>E21+E22+E23+E24</f>
        <v>162900</v>
      </c>
      <c r="F20" s="44">
        <f>F21+F22+F23+F24</f>
        <v>52421</v>
      </c>
      <c r="G20" s="45">
        <f>F20/E20*100</f>
        <v>32.179864947820747</v>
      </c>
    </row>
    <row r="21" spans="1:7" ht="110.25" outlineLevel="1" x14ac:dyDescent="0.2">
      <c r="A21" s="37" t="s">
        <v>157</v>
      </c>
      <c r="B21" s="37" t="s">
        <v>160</v>
      </c>
      <c r="C21" s="37" t="s">
        <v>143</v>
      </c>
      <c r="D21" s="43" t="s">
        <v>161</v>
      </c>
      <c r="E21" s="44">
        <v>49900</v>
      </c>
      <c r="F21" s="44">
        <v>17722.63</v>
      </c>
      <c r="G21" s="45">
        <f t="shared" si="0"/>
        <v>35.516292585170348</v>
      </c>
    </row>
    <row r="22" spans="1:7" ht="141.75" outlineLevel="1" x14ac:dyDescent="0.2">
      <c r="A22" s="37" t="s">
        <v>157</v>
      </c>
      <c r="B22" s="37" t="s">
        <v>162</v>
      </c>
      <c r="C22" s="37" t="s">
        <v>143</v>
      </c>
      <c r="D22" s="47" t="s">
        <v>163</v>
      </c>
      <c r="E22" s="44">
        <v>1900</v>
      </c>
      <c r="F22" s="44">
        <v>397.17</v>
      </c>
      <c r="G22" s="45">
        <f t="shared" si="0"/>
        <v>20.903684210526315</v>
      </c>
    </row>
    <row r="23" spans="1:7" ht="126" outlineLevel="1" x14ac:dyDescent="0.2">
      <c r="A23" s="37" t="s">
        <v>157</v>
      </c>
      <c r="B23" s="37" t="s">
        <v>164</v>
      </c>
      <c r="C23" s="37" t="s">
        <v>143</v>
      </c>
      <c r="D23" s="43" t="s">
        <v>165</v>
      </c>
      <c r="E23" s="44">
        <v>109100</v>
      </c>
      <c r="F23" s="44">
        <v>35456.61</v>
      </c>
      <c r="G23" s="45">
        <f t="shared" si="0"/>
        <v>32.499184234647117</v>
      </c>
    </row>
    <row r="24" spans="1:7" ht="126" outlineLevel="1" x14ac:dyDescent="0.2">
      <c r="A24" s="37" t="s">
        <v>157</v>
      </c>
      <c r="B24" s="37" t="s">
        <v>166</v>
      </c>
      <c r="C24" s="37" t="s">
        <v>143</v>
      </c>
      <c r="D24" s="43" t="s">
        <v>167</v>
      </c>
      <c r="E24" s="44">
        <v>2000</v>
      </c>
      <c r="F24" s="44">
        <v>-1155.4100000000001</v>
      </c>
      <c r="G24" s="45">
        <f t="shared" si="0"/>
        <v>-57.770500000000006</v>
      </c>
    </row>
    <row r="25" spans="1:7" ht="15.75" x14ac:dyDescent="0.25">
      <c r="A25" s="37" t="s">
        <v>141</v>
      </c>
      <c r="B25" s="37" t="s">
        <v>168</v>
      </c>
      <c r="C25" s="37" t="s">
        <v>143</v>
      </c>
      <c r="D25" s="50" t="s">
        <v>169</v>
      </c>
      <c r="E25" s="44">
        <f>E26+E27+E28</f>
        <v>1901000</v>
      </c>
      <c r="F25" s="44">
        <f>F26+F27+F28</f>
        <v>479682.35</v>
      </c>
      <c r="G25" s="45">
        <f t="shared" si="0"/>
        <v>25.233158863755918</v>
      </c>
    </row>
    <row r="26" spans="1:7" ht="31.5" outlineLevel="1" x14ac:dyDescent="0.2">
      <c r="A26" s="37" t="s">
        <v>141</v>
      </c>
      <c r="B26" s="37" t="s">
        <v>170</v>
      </c>
      <c r="C26" s="37" t="s">
        <v>143</v>
      </c>
      <c r="D26" s="43" t="s">
        <v>171</v>
      </c>
      <c r="E26" s="44">
        <v>1500000</v>
      </c>
      <c r="F26" s="44">
        <v>384113.93</v>
      </c>
      <c r="G26" s="45">
        <f t="shared" si="0"/>
        <v>25.607595333333332</v>
      </c>
    </row>
    <row r="27" spans="1:7" ht="15.75" outlineLevel="1" x14ac:dyDescent="0.2">
      <c r="A27" s="37" t="s">
        <v>141</v>
      </c>
      <c r="B27" s="37" t="s">
        <v>172</v>
      </c>
      <c r="C27" s="37" t="s">
        <v>143</v>
      </c>
      <c r="D27" s="43" t="s">
        <v>173</v>
      </c>
      <c r="E27" s="44">
        <v>251000</v>
      </c>
      <c r="F27" s="44">
        <v>49992.42</v>
      </c>
      <c r="G27" s="45">
        <f t="shared" si="0"/>
        <v>19.917298804780874</v>
      </c>
    </row>
    <row r="28" spans="1:7" ht="63" outlineLevel="1" x14ac:dyDescent="0.2">
      <c r="A28" s="37" t="s">
        <v>141</v>
      </c>
      <c r="B28" s="37" t="s">
        <v>174</v>
      </c>
      <c r="C28" s="37" t="s">
        <v>143</v>
      </c>
      <c r="D28" s="43" t="s">
        <v>175</v>
      </c>
      <c r="E28" s="44">
        <v>150000</v>
      </c>
      <c r="F28" s="44">
        <v>45576</v>
      </c>
      <c r="G28" s="45">
        <f t="shared" si="0"/>
        <v>30.384</v>
      </c>
    </row>
    <row r="29" spans="1:7" ht="24.75" customHeight="1" x14ac:dyDescent="0.25">
      <c r="A29" s="37" t="s">
        <v>141</v>
      </c>
      <c r="B29" s="37" t="s">
        <v>176</v>
      </c>
      <c r="C29" s="37" t="s">
        <v>143</v>
      </c>
      <c r="D29" s="51" t="s">
        <v>177</v>
      </c>
      <c r="E29" s="44">
        <v>0</v>
      </c>
      <c r="F29" s="44">
        <v>1967.87</v>
      </c>
      <c r="G29" s="45"/>
    </row>
    <row r="30" spans="1:7" ht="83.25" customHeight="1" outlineLevel="1" x14ac:dyDescent="0.2">
      <c r="A30" s="37" t="s">
        <v>141</v>
      </c>
      <c r="B30" s="37" t="s">
        <v>178</v>
      </c>
      <c r="C30" s="37" t="s">
        <v>143</v>
      </c>
      <c r="D30" s="43" t="s">
        <v>179</v>
      </c>
      <c r="E30" s="44">
        <v>0</v>
      </c>
      <c r="F30" s="44">
        <v>1967.87</v>
      </c>
      <c r="G30" s="45"/>
    </row>
    <row r="31" spans="1:7" ht="60" x14ac:dyDescent="0.2">
      <c r="A31" s="37" t="s">
        <v>180</v>
      </c>
      <c r="B31" s="37" t="s">
        <v>181</v>
      </c>
      <c r="C31" s="37" t="s">
        <v>182</v>
      </c>
      <c r="D31" s="52" t="s">
        <v>183</v>
      </c>
      <c r="E31" s="44">
        <f>E32+E33</f>
        <v>12519600</v>
      </c>
      <c r="F31" s="44">
        <f>F32+F33</f>
        <v>2483939.92</v>
      </c>
      <c r="G31" s="45">
        <f t="shared" si="0"/>
        <v>19.840409597750728</v>
      </c>
    </row>
    <row r="32" spans="1:7" ht="126.75" customHeight="1" outlineLevel="1" x14ac:dyDescent="0.2">
      <c r="A32" s="37" t="s">
        <v>180</v>
      </c>
      <c r="B32" s="37" t="s">
        <v>184</v>
      </c>
      <c r="C32" s="37" t="s">
        <v>182</v>
      </c>
      <c r="D32" s="47" t="s">
        <v>185</v>
      </c>
      <c r="E32" s="44">
        <v>7519600</v>
      </c>
      <c r="F32" s="44">
        <v>1662909.08</v>
      </c>
      <c r="G32" s="45">
        <f t="shared" si="0"/>
        <v>22.114328953667751</v>
      </c>
    </row>
    <row r="33" spans="1:7" ht="115.5" customHeight="1" outlineLevel="1" x14ac:dyDescent="0.2">
      <c r="A33" s="37" t="s">
        <v>180</v>
      </c>
      <c r="B33" s="37" t="s">
        <v>186</v>
      </c>
      <c r="C33" s="37" t="s">
        <v>182</v>
      </c>
      <c r="D33" s="43" t="s">
        <v>187</v>
      </c>
      <c r="E33" s="44">
        <v>5000000</v>
      </c>
      <c r="F33" s="44">
        <v>821030.84</v>
      </c>
      <c r="G33" s="45">
        <f t="shared" si="0"/>
        <v>16.420616799999998</v>
      </c>
    </row>
    <row r="34" spans="1:7" ht="30" x14ac:dyDescent="0.2">
      <c r="A34" s="37" t="s">
        <v>135</v>
      </c>
      <c r="B34" s="37" t="s">
        <v>188</v>
      </c>
      <c r="C34" s="37" t="s">
        <v>182</v>
      </c>
      <c r="D34" s="52" t="s">
        <v>189</v>
      </c>
      <c r="E34" s="44">
        <f>E35+E36+E37+E38</f>
        <v>1300000</v>
      </c>
      <c r="F34" s="44">
        <f>F35+F36+F37+F38</f>
        <v>264210.46999999997</v>
      </c>
      <c r="G34" s="45">
        <f t="shared" si="0"/>
        <v>20.323882307692305</v>
      </c>
    </row>
    <row r="35" spans="1:7" ht="47.25" outlineLevel="1" x14ac:dyDescent="0.2">
      <c r="A35" s="37" t="s">
        <v>190</v>
      </c>
      <c r="B35" s="37" t="s">
        <v>191</v>
      </c>
      <c r="C35" s="37" t="s">
        <v>182</v>
      </c>
      <c r="D35" s="43" t="s">
        <v>192</v>
      </c>
      <c r="E35" s="44">
        <v>119600</v>
      </c>
      <c r="F35" s="44">
        <v>34373.199999999997</v>
      </c>
      <c r="G35" s="45">
        <f t="shared" si="0"/>
        <v>28.740133779264209</v>
      </c>
    </row>
    <row r="36" spans="1:7" ht="47.25" outlineLevel="1" x14ac:dyDescent="0.2">
      <c r="A36" s="37" t="s">
        <v>190</v>
      </c>
      <c r="B36" s="37" t="s">
        <v>193</v>
      </c>
      <c r="C36" s="37" t="s">
        <v>182</v>
      </c>
      <c r="D36" s="43" t="s">
        <v>194</v>
      </c>
      <c r="E36" s="44">
        <v>42900</v>
      </c>
      <c r="F36" s="44">
        <v>6693.35</v>
      </c>
      <c r="G36" s="45">
        <f t="shared" si="0"/>
        <v>15.602214452214453</v>
      </c>
    </row>
    <row r="37" spans="1:7" ht="31.5" outlineLevel="1" x14ac:dyDescent="0.2">
      <c r="A37" s="37" t="s">
        <v>190</v>
      </c>
      <c r="B37" s="37" t="s">
        <v>195</v>
      </c>
      <c r="C37" s="37" t="s">
        <v>182</v>
      </c>
      <c r="D37" s="43" t="s">
        <v>196</v>
      </c>
      <c r="E37" s="44">
        <v>401700</v>
      </c>
      <c r="F37" s="44">
        <v>40118.18</v>
      </c>
      <c r="G37" s="45">
        <f t="shared" si="0"/>
        <v>9.9870998257406036</v>
      </c>
    </row>
    <row r="38" spans="1:7" ht="31.5" outlineLevel="1" x14ac:dyDescent="0.2">
      <c r="A38" s="37" t="s">
        <v>190</v>
      </c>
      <c r="B38" s="37" t="s">
        <v>197</v>
      </c>
      <c r="C38" s="37" t="s">
        <v>182</v>
      </c>
      <c r="D38" s="43" t="s">
        <v>198</v>
      </c>
      <c r="E38" s="44">
        <v>735800</v>
      </c>
      <c r="F38" s="44">
        <v>183025.74</v>
      </c>
      <c r="G38" s="45">
        <f t="shared" si="0"/>
        <v>24.874387061701547</v>
      </c>
    </row>
    <row r="39" spans="1:7" ht="45" x14ac:dyDescent="0.2">
      <c r="A39" s="37" t="s">
        <v>199</v>
      </c>
      <c r="B39" s="37" t="s">
        <v>200</v>
      </c>
      <c r="C39" s="37" t="s">
        <v>201</v>
      </c>
      <c r="D39" s="53" t="s">
        <v>202</v>
      </c>
      <c r="E39" s="44">
        <f>E40</f>
        <v>2864400</v>
      </c>
      <c r="F39" s="44">
        <f>F40</f>
        <v>644091.24</v>
      </c>
      <c r="G39" s="45">
        <f t="shared" si="0"/>
        <v>22.486078759949727</v>
      </c>
    </row>
    <row r="40" spans="1:7" ht="62.25" customHeight="1" outlineLevel="1" x14ac:dyDescent="0.2">
      <c r="A40" s="37" t="s">
        <v>199</v>
      </c>
      <c r="B40" s="37" t="s">
        <v>203</v>
      </c>
      <c r="C40" s="37" t="s">
        <v>201</v>
      </c>
      <c r="D40" s="43" t="s">
        <v>204</v>
      </c>
      <c r="E40" s="44">
        <v>2864400</v>
      </c>
      <c r="F40" s="44">
        <v>644091.24</v>
      </c>
      <c r="G40" s="45">
        <f t="shared" si="0"/>
        <v>22.486078759949727</v>
      </c>
    </row>
    <row r="41" spans="1:7" ht="45" x14ac:dyDescent="0.2">
      <c r="A41" s="37" t="s">
        <v>180</v>
      </c>
      <c r="B41" s="37" t="s">
        <v>205</v>
      </c>
      <c r="C41" s="37" t="s">
        <v>206</v>
      </c>
      <c r="D41" s="52" t="s">
        <v>207</v>
      </c>
      <c r="E41" s="44">
        <f>E42+E43</f>
        <v>3935000</v>
      </c>
      <c r="F41" s="44">
        <f>F42+F43</f>
        <v>207060.01</v>
      </c>
      <c r="G41" s="45">
        <f>F41/E41*100</f>
        <v>5.2620078780177897</v>
      </c>
    </row>
    <row r="42" spans="1:7" ht="93" customHeight="1" outlineLevel="1" x14ac:dyDescent="0.2">
      <c r="A42" s="37" t="s">
        <v>180</v>
      </c>
      <c r="B42" s="37" t="s">
        <v>208</v>
      </c>
      <c r="C42" s="37" t="s">
        <v>206</v>
      </c>
      <c r="D42" s="47" t="s">
        <v>209</v>
      </c>
      <c r="E42" s="44">
        <v>200000</v>
      </c>
      <c r="F42" s="44">
        <v>0</v>
      </c>
      <c r="G42" s="45">
        <f t="shared" si="0"/>
        <v>0</v>
      </c>
    </row>
    <row r="43" spans="1:7" ht="69.75" customHeight="1" outlineLevel="1" x14ac:dyDescent="0.2">
      <c r="A43" s="37" t="s">
        <v>180</v>
      </c>
      <c r="B43" s="37" t="s">
        <v>210</v>
      </c>
      <c r="C43" s="37" t="s">
        <v>211</v>
      </c>
      <c r="D43" s="43" t="s">
        <v>212</v>
      </c>
      <c r="E43" s="44">
        <v>3735000</v>
      </c>
      <c r="F43" s="44">
        <v>207060.01</v>
      </c>
      <c r="G43" s="45">
        <f t="shared" si="0"/>
        <v>5.5437753681392241</v>
      </c>
    </row>
    <row r="44" spans="1:7" ht="30" x14ac:dyDescent="0.25">
      <c r="A44" s="37" t="s">
        <v>135</v>
      </c>
      <c r="B44" s="37" t="s">
        <v>213</v>
      </c>
      <c r="C44" s="48"/>
      <c r="D44" s="51" t="s">
        <v>214</v>
      </c>
      <c r="E44" s="44">
        <f>SUM(E45:E54)</f>
        <v>337200</v>
      </c>
      <c r="F44" s="44">
        <f>SUM(F45:F54)</f>
        <v>42443</v>
      </c>
      <c r="G44" s="45">
        <f t="shared" si="0"/>
        <v>12.586892052194543</v>
      </c>
    </row>
    <row r="45" spans="1:7" ht="47.25" outlineLevel="1" x14ac:dyDescent="0.2">
      <c r="A45" s="37" t="s">
        <v>215</v>
      </c>
      <c r="B45" s="37" t="s">
        <v>216</v>
      </c>
      <c r="C45" s="37" t="s">
        <v>217</v>
      </c>
      <c r="D45" s="43" t="s">
        <v>218</v>
      </c>
      <c r="E45" s="44">
        <v>0</v>
      </c>
      <c r="F45" s="44">
        <v>10000</v>
      </c>
      <c r="G45" s="45"/>
    </row>
    <row r="46" spans="1:7" ht="63" outlineLevel="1" x14ac:dyDescent="0.2">
      <c r="A46" s="37" t="s">
        <v>219</v>
      </c>
      <c r="B46" s="37" t="s">
        <v>220</v>
      </c>
      <c r="C46" s="37" t="s">
        <v>217</v>
      </c>
      <c r="D46" s="43" t="s">
        <v>221</v>
      </c>
      <c r="E46" s="44">
        <v>1000</v>
      </c>
      <c r="F46" s="44">
        <v>0</v>
      </c>
      <c r="G46" s="45">
        <f t="shared" si="0"/>
        <v>0</v>
      </c>
    </row>
    <row r="47" spans="1:7" ht="63" outlineLevel="1" x14ac:dyDescent="0.2">
      <c r="A47" s="37" t="s">
        <v>219</v>
      </c>
      <c r="B47" s="37" t="s">
        <v>222</v>
      </c>
      <c r="C47" s="37" t="s">
        <v>217</v>
      </c>
      <c r="D47" s="43" t="s">
        <v>223</v>
      </c>
      <c r="E47" s="44">
        <v>0</v>
      </c>
      <c r="F47" s="44">
        <v>271.5</v>
      </c>
      <c r="G47" s="45"/>
    </row>
    <row r="48" spans="1:7" ht="31.5" outlineLevel="1" x14ac:dyDescent="0.2">
      <c r="A48" s="37" t="s">
        <v>224</v>
      </c>
      <c r="B48" s="37" t="s">
        <v>225</v>
      </c>
      <c r="C48" s="37" t="s">
        <v>217</v>
      </c>
      <c r="D48" s="43" t="s">
        <v>226</v>
      </c>
      <c r="E48" s="44">
        <v>157300</v>
      </c>
      <c r="F48" s="44">
        <v>0</v>
      </c>
      <c r="G48" s="45">
        <f t="shared" si="0"/>
        <v>0</v>
      </c>
    </row>
    <row r="49" spans="1:7" ht="94.5" outlineLevel="1" x14ac:dyDescent="0.2">
      <c r="A49" s="37" t="s">
        <v>215</v>
      </c>
      <c r="B49" s="37" t="s">
        <v>227</v>
      </c>
      <c r="C49" s="37" t="s">
        <v>217</v>
      </c>
      <c r="D49" s="43" t="s">
        <v>228</v>
      </c>
      <c r="E49" s="44">
        <v>50000</v>
      </c>
      <c r="F49" s="44">
        <v>0</v>
      </c>
      <c r="G49" s="45">
        <f t="shared" si="0"/>
        <v>0</v>
      </c>
    </row>
    <row r="50" spans="1:7" ht="63" outlineLevel="1" x14ac:dyDescent="0.2">
      <c r="A50" s="37" t="s">
        <v>219</v>
      </c>
      <c r="B50" s="37" t="s">
        <v>229</v>
      </c>
      <c r="C50" s="37" t="s">
        <v>217</v>
      </c>
      <c r="D50" s="43" t="s">
        <v>230</v>
      </c>
      <c r="E50" s="44">
        <v>0</v>
      </c>
      <c r="F50" s="44">
        <v>21671.5</v>
      </c>
      <c r="G50" s="45"/>
    </row>
    <row r="51" spans="1:7" ht="110.25" outlineLevel="1" x14ac:dyDescent="0.2">
      <c r="A51" s="37" t="s">
        <v>224</v>
      </c>
      <c r="B51" s="37" t="s">
        <v>231</v>
      </c>
      <c r="C51" s="37" t="s">
        <v>217</v>
      </c>
      <c r="D51" s="47" t="s">
        <v>232</v>
      </c>
      <c r="E51" s="44">
        <v>4000</v>
      </c>
      <c r="F51" s="44">
        <v>2000</v>
      </c>
      <c r="G51" s="45">
        <f t="shared" si="0"/>
        <v>50</v>
      </c>
    </row>
    <row r="52" spans="1:7" ht="110.25" outlineLevel="1" x14ac:dyDescent="0.2">
      <c r="A52" s="37" t="s">
        <v>233</v>
      </c>
      <c r="B52" s="37" t="s">
        <v>231</v>
      </c>
      <c r="C52" s="37" t="s">
        <v>217</v>
      </c>
      <c r="D52" s="54" t="s">
        <v>232</v>
      </c>
      <c r="E52" s="44">
        <v>0</v>
      </c>
      <c r="F52" s="44">
        <v>5000</v>
      </c>
      <c r="G52" s="45"/>
    </row>
    <row r="53" spans="1:7" ht="110.25" outlineLevel="1" x14ac:dyDescent="0.2">
      <c r="A53" s="37" t="s">
        <v>234</v>
      </c>
      <c r="B53" s="37" t="s">
        <v>231</v>
      </c>
      <c r="C53" s="37" t="s">
        <v>217</v>
      </c>
      <c r="D53" s="54" t="s">
        <v>235</v>
      </c>
      <c r="E53" s="44">
        <v>8300</v>
      </c>
      <c r="F53" s="44">
        <v>0</v>
      </c>
      <c r="G53" s="45">
        <f t="shared" si="0"/>
        <v>0</v>
      </c>
    </row>
    <row r="54" spans="1:7" ht="63" x14ac:dyDescent="0.2">
      <c r="A54" s="55" t="s">
        <v>135</v>
      </c>
      <c r="B54" s="55" t="s">
        <v>236</v>
      </c>
      <c r="C54" s="55" t="s">
        <v>217</v>
      </c>
      <c r="D54" s="56" t="s">
        <v>237</v>
      </c>
      <c r="E54" s="57">
        <f>E55+E56+E57+E58+E59</f>
        <v>116600</v>
      </c>
      <c r="F54" s="57">
        <f>F55+F56+F57+F58+F59</f>
        <v>3500</v>
      </c>
      <c r="G54" s="45">
        <f t="shared" si="0"/>
        <v>3.0017152658662094</v>
      </c>
    </row>
    <row r="55" spans="1:7" ht="63" outlineLevel="1" x14ac:dyDescent="0.2">
      <c r="A55" s="37" t="s">
        <v>238</v>
      </c>
      <c r="B55" s="37" t="s">
        <v>236</v>
      </c>
      <c r="C55" s="37" t="s">
        <v>217</v>
      </c>
      <c r="D55" s="43" t="s">
        <v>237</v>
      </c>
      <c r="E55" s="44">
        <v>15000</v>
      </c>
      <c r="F55" s="44">
        <v>0</v>
      </c>
      <c r="G55" s="45">
        <f t="shared" si="0"/>
        <v>0</v>
      </c>
    </row>
    <row r="56" spans="1:7" ht="63" outlineLevel="1" x14ac:dyDescent="0.2">
      <c r="A56" s="43" t="s">
        <v>180</v>
      </c>
      <c r="B56" s="43" t="s">
        <v>236</v>
      </c>
      <c r="C56" s="37" t="s">
        <v>217</v>
      </c>
      <c r="D56" s="43" t="s">
        <v>237</v>
      </c>
      <c r="E56" s="44">
        <v>17900</v>
      </c>
      <c r="F56" s="44">
        <v>0</v>
      </c>
      <c r="G56" s="45">
        <f t="shared" si="0"/>
        <v>0</v>
      </c>
    </row>
    <row r="57" spans="1:7" ht="63" outlineLevel="1" x14ac:dyDescent="0.2">
      <c r="A57" s="43" t="s">
        <v>224</v>
      </c>
      <c r="B57" s="43" t="s">
        <v>239</v>
      </c>
      <c r="C57" s="37" t="s">
        <v>217</v>
      </c>
      <c r="D57" s="47" t="s">
        <v>240</v>
      </c>
      <c r="E57" s="44">
        <v>75600</v>
      </c>
      <c r="F57" s="44">
        <v>0</v>
      </c>
      <c r="G57" s="45">
        <f t="shared" si="0"/>
        <v>0</v>
      </c>
    </row>
    <row r="58" spans="1:7" ht="63" outlineLevel="1" x14ac:dyDescent="0.2">
      <c r="A58" s="43" t="s">
        <v>233</v>
      </c>
      <c r="B58" s="43" t="s">
        <v>239</v>
      </c>
      <c r="C58" s="37" t="s">
        <v>217</v>
      </c>
      <c r="D58" s="47" t="s">
        <v>240</v>
      </c>
      <c r="E58" s="44">
        <v>0</v>
      </c>
      <c r="F58" s="44">
        <v>3500</v>
      </c>
      <c r="G58" s="45"/>
    </row>
    <row r="59" spans="1:7" ht="63" outlineLevel="1" x14ac:dyDescent="0.2">
      <c r="A59" s="43" t="s">
        <v>234</v>
      </c>
      <c r="B59" s="43" t="s">
        <v>239</v>
      </c>
      <c r="C59" s="37" t="s">
        <v>217</v>
      </c>
      <c r="D59" s="47" t="s">
        <v>237</v>
      </c>
      <c r="E59" s="44">
        <v>8100</v>
      </c>
      <c r="F59" s="44">
        <v>0</v>
      </c>
      <c r="G59" s="45">
        <f t="shared" si="0"/>
        <v>0</v>
      </c>
    </row>
    <row r="60" spans="1:7" ht="15.75" x14ac:dyDescent="0.2">
      <c r="A60" s="43" t="s">
        <v>135</v>
      </c>
      <c r="B60" s="43" t="s">
        <v>241</v>
      </c>
      <c r="C60" s="37" t="s">
        <v>242</v>
      </c>
      <c r="D60" s="37" t="s">
        <v>243</v>
      </c>
      <c r="E60" s="44">
        <v>0</v>
      </c>
      <c r="F60" s="44">
        <f>F61+F65</f>
        <v>1158481.8800000001</v>
      </c>
      <c r="G60" s="45"/>
    </row>
    <row r="61" spans="1:7" ht="47.25" outlineLevel="1" x14ac:dyDescent="0.2">
      <c r="A61" s="43" t="s">
        <v>135</v>
      </c>
      <c r="B61" s="43" t="s">
        <v>244</v>
      </c>
      <c r="C61" s="37" t="s">
        <v>245</v>
      </c>
      <c r="D61" s="56" t="s">
        <v>246</v>
      </c>
      <c r="E61" s="44">
        <v>0</v>
      </c>
      <c r="F61" s="44">
        <f>F63+F64+F62</f>
        <v>1071275.8600000001</v>
      </c>
      <c r="G61" s="45"/>
    </row>
    <row r="62" spans="1:7" ht="47.25" outlineLevel="1" x14ac:dyDescent="0.2">
      <c r="A62" s="43" t="s">
        <v>180</v>
      </c>
      <c r="B62" s="43" t="s">
        <v>247</v>
      </c>
      <c r="C62" s="37" t="s">
        <v>245</v>
      </c>
      <c r="D62" s="43" t="s">
        <v>246</v>
      </c>
      <c r="E62" s="44">
        <v>0</v>
      </c>
      <c r="F62" s="44">
        <v>1275.8599999999999</v>
      </c>
      <c r="G62" s="45"/>
    </row>
    <row r="63" spans="1:7" ht="47.25" outlineLevel="1" x14ac:dyDescent="0.2">
      <c r="A63" s="43" t="s">
        <v>248</v>
      </c>
      <c r="B63" s="43" t="s">
        <v>247</v>
      </c>
      <c r="C63" s="37" t="s">
        <v>245</v>
      </c>
      <c r="D63" s="43" t="s">
        <v>246</v>
      </c>
      <c r="E63" s="44">
        <v>0</v>
      </c>
      <c r="F63" s="44">
        <v>2000</v>
      </c>
      <c r="G63" s="45"/>
    </row>
    <row r="64" spans="1:7" ht="47.25" outlineLevel="1" x14ac:dyDescent="0.2">
      <c r="A64" s="43" t="s">
        <v>249</v>
      </c>
      <c r="B64" s="43" t="s">
        <v>247</v>
      </c>
      <c r="C64" s="37" t="s">
        <v>245</v>
      </c>
      <c r="D64" s="43" t="s">
        <v>246</v>
      </c>
      <c r="E64" s="44">
        <v>0</v>
      </c>
      <c r="F64" s="44">
        <v>1068000</v>
      </c>
      <c r="G64" s="45"/>
    </row>
    <row r="65" spans="1:7" ht="31.5" x14ac:dyDescent="0.2">
      <c r="A65" s="43" t="s">
        <v>135</v>
      </c>
      <c r="B65" s="43" t="s">
        <v>250</v>
      </c>
      <c r="C65" s="37" t="s">
        <v>245</v>
      </c>
      <c r="D65" s="56" t="s">
        <v>251</v>
      </c>
      <c r="E65" s="44">
        <f>E66+E67</f>
        <v>20000</v>
      </c>
      <c r="F65" s="44">
        <f>F66+F67</f>
        <v>87206.02</v>
      </c>
      <c r="G65" s="45" t="s">
        <v>252</v>
      </c>
    </row>
    <row r="66" spans="1:7" ht="31.5" outlineLevel="1" x14ac:dyDescent="0.2">
      <c r="A66" s="43" t="s">
        <v>248</v>
      </c>
      <c r="B66" s="43" t="s">
        <v>253</v>
      </c>
      <c r="C66" s="37" t="s">
        <v>245</v>
      </c>
      <c r="D66" s="43" t="s">
        <v>251</v>
      </c>
      <c r="E66" s="44">
        <v>0</v>
      </c>
      <c r="F66" s="44">
        <v>87206.02</v>
      </c>
      <c r="G66" s="45"/>
    </row>
    <row r="67" spans="1:7" ht="31.5" outlineLevel="1" x14ac:dyDescent="0.2">
      <c r="A67" s="43" t="s">
        <v>249</v>
      </c>
      <c r="B67" s="43" t="s">
        <v>253</v>
      </c>
      <c r="C67" s="43" t="s">
        <v>245</v>
      </c>
      <c r="D67" s="43" t="s">
        <v>251</v>
      </c>
      <c r="E67" s="44">
        <v>20000</v>
      </c>
      <c r="F67" s="44">
        <v>0</v>
      </c>
      <c r="G67" s="45">
        <f t="shared" si="0"/>
        <v>0</v>
      </c>
    </row>
    <row r="68" spans="1:7" ht="15.75" outlineLevel="1" x14ac:dyDescent="0.2">
      <c r="A68" s="43" t="s">
        <v>135</v>
      </c>
      <c r="B68" s="43" t="s">
        <v>254</v>
      </c>
      <c r="C68" s="43" t="s">
        <v>137</v>
      </c>
      <c r="D68" s="52" t="s">
        <v>255</v>
      </c>
      <c r="E68" s="46">
        <f>E69+E106+E108+E110+E112</f>
        <v>422448655.63999999</v>
      </c>
      <c r="F68" s="46">
        <f>F69+F106+F108+F110+F112</f>
        <v>89943790.540000007</v>
      </c>
      <c r="G68" s="45">
        <f t="shared" si="0"/>
        <v>21.291058532009586</v>
      </c>
    </row>
    <row r="69" spans="1:7" ht="45" outlineLevel="1" x14ac:dyDescent="0.2">
      <c r="A69" s="43" t="s">
        <v>135</v>
      </c>
      <c r="B69" s="43" t="s">
        <v>256</v>
      </c>
      <c r="C69" s="43" t="s">
        <v>257</v>
      </c>
      <c r="D69" s="52" t="s">
        <v>258</v>
      </c>
      <c r="E69" s="46">
        <f>E70+E73+E85+E107</f>
        <v>415961080</v>
      </c>
      <c r="F69" s="46">
        <f>F70+F73+F85+F107</f>
        <v>86704523</v>
      </c>
      <c r="G69" s="45">
        <f t="shared" si="0"/>
        <v>20.844383565885536</v>
      </c>
    </row>
    <row r="70" spans="1:7" ht="47.25" x14ac:dyDescent="0.2">
      <c r="A70" s="56" t="s">
        <v>249</v>
      </c>
      <c r="B70" s="56" t="s">
        <v>259</v>
      </c>
      <c r="C70" s="56" t="s">
        <v>257</v>
      </c>
      <c r="D70" s="58" t="s">
        <v>260</v>
      </c>
      <c r="E70" s="59">
        <f>E71+E72</f>
        <v>157052700</v>
      </c>
      <c r="F70" s="59">
        <f>F71+F72</f>
        <v>39426900</v>
      </c>
      <c r="G70" s="60">
        <f t="shared" si="0"/>
        <v>25.104248446540556</v>
      </c>
    </row>
    <row r="71" spans="1:7" ht="65.25" customHeight="1" outlineLevel="1" x14ac:dyDescent="0.2">
      <c r="A71" s="37" t="s">
        <v>249</v>
      </c>
      <c r="B71" s="37" t="s">
        <v>261</v>
      </c>
      <c r="C71" s="37" t="s">
        <v>257</v>
      </c>
      <c r="D71" s="43" t="s">
        <v>262</v>
      </c>
      <c r="E71" s="44">
        <v>135192900</v>
      </c>
      <c r="F71" s="44">
        <v>33961900</v>
      </c>
      <c r="G71" s="45">
        <f t="shared" si="0"/>
        <v>25.121067748380277</v>
      </c>
    </row>
    <row r="72" spans="1:7" ht="63" outlineLevel="1" x14ac:dyDescent="0.2">
      <c r="A72" s="37" t="s">
        <v>249</v>
      </c>
      <c r="B72" s="37" t="s">
        <v>263</v>
      </c>
      <c r="C72" s="37" t="s">
        <v>257</v>
      </c>
      <c r="D72" s="43" t="s">
        <v>264</v>
      </c>
      <c r="E72" s="44">
        <v>21859800</v>
      </c>
      <c r="F72" s="44">
        <v>5465000</v>
      </c>
      <c r="G72" s="45">
        <f t="shared" si="0"/>
        <v>25.000228730363499</v>
      </c>
    </row>
    <row r="73" spans="1:7" ht="31.5" x14ac:dyDescent="0.2">
      <c r="A73" s="55" t="s">
        <v>249</v>
      </c>
      <c r="B73" s="55" t="s">
        <v>265</v>
      </c>
      <c r="C73" s="55" t="s">
        <v>257</v>
      </c>
      <c r="D73" s="61" t="s">
        <v>266</v>
      </c>
      <c r="E73" s="57">
        <f>SUM(E74:E84)</f>
        <v>39716280</v>
      </c>
      <c r="F73" s="57">
        <f>SUM(F74:F84)</f>
        <v>572900</v>
      </c>
      <c r="G73" s="60">
        <f t="shared" si="0"/>
        <v>1.4424815214315136</v>
      </c>
    </row>
    <row r="74" spans="1:7" ht="126" outlineLevel="1" x14ac:dyDescent="0.2">
      <c r="A74" s="37" t="s">
        <v>249</v>
      </c>
      <c r="B74" s="37" t="s">
        <v>267</v>
      </c>
      <c r="C74" s="37" t="s">
        <v>257</v>
      </c>
      <c r="D74" s="43" t="s">
        <v>268</v>
      </c>
      <c r="E74" s="44">
        <v>3203000</v>
      </c>
      <c r="F74" s="44">
        <v>0</v>
      </c>
      <c r="G74" s="45">
        <f t="shared" si="0"/>
        <v>0</v>
      </c>
    </row>
    <row r="75" spans="1:7" ht="63" outlineLevel="1" x14ac:dyDescent="0.2">
      <c r="A75" s="37" t="s">
        <v>249</v>
      </c>
      <c r="B75" s="37" t="s">
        <v>269</v>
      </c>
      <c r="C75" s="37" t="s">
        <v>257</v>
      </c>
      <c r="D75" s="47" t="s">
        <v>270</v>
      </c>
      <c r="E75" s="44">
        <v>259600</v>
      </c>
      <c r="F75" s="44">
        <v>0</v>
      </c>
      <c r="G75" s="45">
        <f t="shared" si="0"/>
        <v>0</v>
      </c>
    </row>
    <row r="76" spans="1:7" ht="63" outlineLevel="1" x14ac:dyDescent="0.2">
      <c r="A76" s="37" t="s">
        <v>249</v>
      </c>
      <c r="B76" s="37" t="s">
        <v>271</v>
      </c>
      <c r="C76" s="37" t="s">
        <v>257</v>
      </c>
      <c r="D76" s="43" t="s">
        <v>272</v>
      </c>
      <c r="E76" s="44">
        <v>355600</v>
      </c>
      <c r="F76" s="44">
        <v>0</v>
      </c>
      <c r="G76" s="45">
        <f t="shared" si="0"/>
        <v>0</v>
      </c>
    </row>
    <row r="77" spans="1:7" ht="78.75" outlineLevel="1" x14ac:dyDescent="0.2">
      <c r="A77" s="37" t="s">
        <v>249</v>
      </c>
      <c r="B77" s="37" t="s">
        <v>273</v>
      </c>
      <c r="C77" s="37" t="s">
        <v>257</v>
      </c>
      <c r="D77" s="47" t="s">
        <v>274</v>
      </c>
      <c r="E77" s="44">
        <v>137800</v>
      </c>
      <c r="F77" s="44">
        <v>0</v>
      </c>
      <c r="G77" s="45">
        <f t="shared" ref="G77:G109" si="1">F77/E77*100</f>
        <v>0</v>
      </c>
    </row>
    <row r="78" spans="1:7" ht="110.25" outlineLevel="1" x14ac:dyDescent="0.2">
      <c r="A78" s="37" t="s">
        <v>249</v>
      </c>
      <c r="B78" s="37" t="s">
        <v>275</v>
      </c>
      <c r="C78" s="37" t="s">
        <v>257</v>
      </c>
      <c r="D78" s="47" t="s">
        <v>276</v>
      </c>
      <c r="E78" s="44">
        <v>1650700</v>
      </c>
      <c r="F78" s="44">
        <v>95000</v>
      </c>
      <c r="G78" s="45">
        <f t="shared" si="1"/>
        <v>5.7551341854970621</v>
      </c>
    </row>
    <row r="79" spans="1:7" ht="78.75" outlineLevel="1" x14ac:dyDescent="0.2">
      <c r="A79" s="37" t="s">
        <v>249</v>
      </c>
      <c r="B79" s="37" t="s">
        <v>277</v>
      </c>
      <c r="C79" s="37" t="s">
        <v>257</v>
      </c>
      <c r="D79" s="43" t="s">
        <v>278</v>
      </c>
      <c r="E79" s="44">
        <v>21907500</v>
      </c>
      <c r="F79" s="44">
        <v>0</v>
      </c>
      <c r="G79" s="45">
        <f t="shared" si="1"/>
        <v>0</v>
      </c>
    </row>
    <row r="80" spans="1:7" ht="63" outlineLevel="1" x14ac:dyDescent="0.2">
      <c r="A80" s="37" t="s">
        <v>249</v>
      </c>
      <c r="B80" s="37" t="s">
        <v>279</v>
      </c>
      <c r="C80" s="37" t="s">
        <v>257</v>
      </c>
      <c r="D80" s="43" t="s">
        <v>280</v>
      </c>
      <c r="E80" s="44">
        <v>340000</v>
      </c>
      <c r="F80" s="44">
        <v>0</v>
      </c>
      <c r="G80" s="45">
        <f t="shared" si="1"/>
        <v>0</v>
      </c>
    </row>
    <row r="81" spans="1:7" ht="141.75" outlineLevel="1" x14ac:dyDescent="0.2">
      <c r="A81" s="37" t="s">
        <v>249</v>
      </c>
      <c r="B81" s="37" t="s">
        <v>281</v>
      </c>
      <c r="C81" s="37" t="s">
        <v>257</v>
      </c>
      <c r="D81" s="47" t="s">
        <v>282</v>
      </c>
      <c r="E81" s="44">
        <v>1656700</v>
      </c>
      <c r="F81" s="44">
        <v>477900</v>
      </c>
      <c r="G81" s="45">
        <f t="shared" si="1"/>
        <v>28.846502082453068</v>
      </c>
    </row>
    <row r="82" spans="1:7" ht="78.75" outlineLevel="1" x14ac:dyDescent="0.2">
      <c r="A82" s="37" t="s">
        <v>249</v>
      </c>
      <c r="B82" s="37" t="s">
        <v>283</v>
      </c>
      <c r="C82" s="37" t="s">
        <v>257</v>
      </c>
      <c r="D82" s="43" t="s">
        <v>284</v>
      </c>
      <c r="E82" s="44">
        <v>855800</v>
      </c>
      <c r="F82" s="44">
        <v>0</v>
      </c>
      <c r="G82" s="45">
        <f t="shared" si="1"/>
        <v>0</v>
      </c>
    </row>
    <row r="83" spans="1:7" ht="126" outlineLevel="1" x14ac:dyDescent="0.2">
      <c r="A83" s="37" t="s">
        <v>249</v>
      </c>
      <c r="B83" s="37" t="s">
        <v>285</v>
      </c>
      <c r="C83" s="37" t="s">
        <v>257</v>
      </c>
      <c r="D83" s="47" t="s">
        <v>286</v>
      </c>
      <c r="E83" s="44">
        <v>648500</v>
      </c>
      <c r="F83" s="44">
        <v>0</v>
      </c>
      <c r="G83" s="45">
        <f t="shared" si="1"/>
        <v>0</v>
      </c>
    </row>
    <row r="84" spans="1:7" ht="126" outlineLevel="1" x14ac:dyDescent="0.2">
      <c r="A84" s="37" t="s">
        <v>249</v>
      </c>
      <c r="B84" s="37" t="s">
        <v>287</v>
      </c>
      <c r="C84" s="37" t="s">
        <v>257</v>
      </c>
      <c r="D84" s="47" t="s">
        <v>288</v>
      </c>
      <c r="E84" s="44">
        <v>8701080</v>
      </c>
      <c r="F84" s="44">
        <v>0</v>
      </c>
      <c r="G84" s="45">
        <f t="shared" si="1"/>
        <v>0</v>
      </c>
    </row>
    <row r="85" spans="1:7" ht="47.25" x14ac:dyDescent="0.2">
      <c r="A85" s="55" t="s">
        <v>249</v>
      </c>
      <c r="B85" s="55" t="s">
        <v>289</v>
      </c>
      <c r="C85" s="55" t="s">
        <v>257</v>
      </c>
      <c r="D85" s="58" t="s">
        <v>290</v>
      </c>
      <c r="E85" s="57">
        <f>E86+E87+E104</f>
        <v>219177200</v>
      </c>
      <c r="F85" s="57">
        <f>F86+F87+F104</f>
        <v>46704723</v>
      </c>
      <c r="G85" s="60">
        <f t="shared" si="1"/>
        <v>21.309115637940444</v>
      </c>
    </row>
    <row r="86" spans="1:7" ht="63" outlineLevel="1" x14ac:dyDescent="0.2">
      <c r="A86" s="37" t="s">
        <v>249</v>
      </c>
      <c r="B86" s="37" t="s">
        <v>291</v>
      </c>
      <c r="C86" s="37" t="s">
        <v>257</v>
      </c>
      <c r="D86" s="43" t="s">
        <v>292</v>
      </c>
      <c r="E86" s="44">
        <v>1469600</v>
      </c>
      <c r="F86" s="44">
        <v>367500</v>
      </c>
      <c r="G86" s="45">
        <f t="shared" si="1"/>
        <v>25.006804572672834</v>
      </c>
    </row>
    <row r="87" spans="1:7" ht="31.5" x14ac:dyDescent="0.2">
      <c r="A87" s="55" t="s">
        <v>249</v>
      </c>
      <c r="B87" s="55" t="s">
        <v>293</v>
      </c>
      <c r="C87" s="55" t="s">
        <v>257</v>
      </c>
      <c r="D87" s="62" t="s">
        <v>294</v>
      </c>
      <c r="E87" s="57">
        <f>SUM(E88:E103)</f>
        <v>217703100</v>
      </c>
      <c r="F87" s="57">
        <f>SUM(F88:F103)</f>
        <v>46336398.189999998</v>
      </c>
      <c r="G87" s="60">
        <f t="shared" si="1"/>
        <v>21.284216067662793</v>
      </c>
    </row>
    <row r="88" spans="1:7" ht="110.25" outlineLevel="1" x14ac:dyDescent="0.2">
      <c r="A88" s="37" t="s">
        <v>249</v>
      </c>
      <c r="B88" s="37" t="s">
        <v>295</v>
      </c>
      <c r="C88" s="37" t="s">
        <v>257</v>
      </c>
      <c r="D88" s="47" t="s">
        <v>296</v>
      </c>
      <c r="E88" s="44">
        <v>16016500</v>
      </c>
      <c r="F88" s="44">
        <v>2960000</v>
      </c>
      <c r="G88" s="45">
        <f t="shared" si="1"/>
        <v>18.48094152904817</v>
      </c>
    </row>
    <row r="89" spans="1:7" ht="94.5" outlineLevel="1" x14ac:dyDescent="0.2">
      <c r="A89" s="37" t="s">
        <v>249</v>
      </c>
      <c r="B89" s="37" t="s">
        <v>297</v>
      </c>
      <c r="C89" s="37" t="s">
        <v>257</v>
      </c>
      <c r="D89" s="47" t="s">
        <v>298</v>
      </c>
      <c r="E89" s="44">
        <v>75000</v>
      </c>
      <c r="F89" s="44">
        <v>0</v>
      </c>
      <c r="G89" s="45">
        <f t="shared" si="1"/>
        <v>0</v>
      </c>
    </row>
    <row r="90" spans="1:7" ht="189" outlineLevel="1" x14ac:dyDescent="0.2">
      <c r="A90" s="37" t="s">
        <v>249</v>
      </c>
      <c r="B90" s="37" t="s">
        <v>299</v>
      </c>
      <c r="C90" s="37" t="s">
        <v>257</v>
      </c>
      <c r="D90" s="47" t="s">
        <v>300</v>
      </c>
      <c r="E90" s="44">
        <v>30900</v>
      </c>
      <c r="F90" s="44">
        <v>7500</v>
      </c>
      <c r="G90" s="45">
        <f t="shared" si="1"/>
        <v>24.271844660194176</v>
      </c>
    </row>
    <row r="91" spans="1:7" ht="110.25" outlineLevel="1" x14ac:dyDescent="0.2">
      <c r="A91" s="37" t="s">
        <v>249</v>
      </c>
      <c r="B91" s="37" t="s">
        <v>301</v>
      </c>
      <c r="C91" s="37" t="s">
        <v>257</v>
      </c>
      <c r="D91" s="47" t="s">
        <v>302</v>
      </c>
      <c r="E91" s="44">
        <v>5424500</v>
      </c>
      <c r="F91" s="44">
        <v>1343860</v>
      </c>
      <c r="G91" s="45">
        <f t="shared" si="1"/>
        <v>24.773896211632408</v>
      </c>
    </row>
    <row r="92" spans="1:7" ht="63" outlineLevel="1" x14ac:dyDescent="0.2">
      <c r="A92" s="37" t="s">
        <v>249</v>
      </c>
      <c r="B92" s="37" t="s">
        <v>303</v>
      </c>
      <c r="C92" s="37" t="s">
        <v>257</v>
      </c>
      <c r="D92" s="47" t="s">
        <v>304</v>
      </c>
      <c r="E92" s="44">
        <v>53300</v>
      </c>
      <c r="F92" s="44">
        <v>11935</v>
      </c>
      <c r="G92" s="45">
        <f t="shared" si="1"/>
        <v>22.392120075046904</v>
      </c>
    </row>
    <row r="93" spans="1:7" ht="63" outlineLevel="1" x14ac:dyDescent="0.2">
      <c r="A93" s="37" t="s">
        <v>249</v>
      </c>
      <c r="B93" s="37" t="s">
        <v>305</v>
      </c>
      <c r="C93" s="37" t="s">
        <v>257</v>
      </c>
      <c r="D93" s="47" t="s">
        <v>306</v>
      </c>
      <c r="E93" s="44">
        <v>2397700</v>
      </c>
      <c r="F93" s="44">
        <v>572460</v>
      </c>
      <c r="G93" s="45">
        <f t="shared" si="1"/>
        <v>23.875380573049171</v>
      </c>
    </row>
    <row r="94" spans="1:7" ht="78.75" outlineLevel="1" x14ac:dyDescent="0.2">
      <c r="A94" s="37" t="s">
        <v>249</v>
      </c>
      <c r="B94" s="37" t="s">
        <v>307</v>
      </c>
      <c r="C94" s="37" t="s">
        <v>257</v>
      </c>
      <c r="D94" s="47" t="s">
        <v>308</v>
      </c>
      <c r="E94" s="44">
        <v>601000</v>
      </c>
      <c r="F94" s="44">
        <v>0</v>
      </c>
      <c r="G94" s="45">
        <f t="shared" si="1"/>
        <v>0</v>
      </c>
    </row>
    <row r="95" spans="1:7" ht="78.75" outlineLevel="1" x14ac:dyDescent="0.2">
      <c r="A95" s="37" t="s">
        <v>249</v>
      </c>
      <c r="B95" s="37" t="s">
        <v>309</v>
      </c>
      <c r="C95" s="37" t="s">
        <v>257</v>
      </c>
      <c r="D95" s="47" t="s">
        <v>310</v>
      </c>
      <c r="E95" s="44">
        <v>1274000</v>
      </c>
      <c r="F95" s="44">
        <v>256778</v>
      </c>
      <c r="G95" s="45">
        <f t="shared" si="1"/>
        <v>20.155259026687595</v>
      </c>
    </row>
    <row r="96" spans="1:7" ht="204.75" outlineLevel="1" x14ac:dyDescent="0.2">
      <c r="A96" s="37" t="s">
        <v>249</v>
      </c>
      <c r="B96" s="37" t="s">
        <v>311</v>
      </c>
      <c r="C96" s="37" t="s">
        <v>257</v>
      </c>
      <c r="D96" s="47" t="s">
        <v>312</v>
      </c>
      <c r="E96" s="44">
        <v>29900</v>
      </c>
      <c r="F96" s="44">
        <v>2492</v>
      </c>
      <c r="G96" s="45">
        <f t="shared" si="1"/>
        <v>8.3344481605351177</v>
      </c>
    </row>
    <row r="97" spans="1:7" ht="110.25" outlineLevel="1" x14ac:dyDescent="0.2">
      <c r="A97" s="37" t="s">
        <v>249</v>
      </c>
      <c r="B97" s="37" t="s">
        <v>313</v>
      </c>
      <c r="C97" s="37" t="s">
        <v>257</v>
      </c>
      <c r="D97" s="47" t="s">
        <v>314</v>
      </c>
      <c r="E97" s="44">
        <v>786900</v>
      </c>
      <c r="F97" s="44">
        <v>149180</v>
      </c>
      <c r="G97" s="45">
        <f t="shared" si="1"/>
        <v>18.957936205362817</v>
      </c>
    </row>
    <row r="98" spans="1:7" ht="173.25" outlineLevel="1" x14ac:dyDescent="0.2">
      <c r="A98" s="37" t="s">
        <v>249</v>
      </c>
      <c r="B98" s="37" t="s">
        <v>315</v>
      </c>
      <c r="C98" s="37" t="s">
        <v>257</v>
      </c>
      <c r="D98" s="47" t="s">
        <v>316</v>
      </c>
      <c r="E98" s="44">
        <v>121632900</v>
      </c>
      <c r="F98" s="44">
        <v>29062224.190000001</v>
      </c>
      <c r="G98" s="45">
        <f t="shared" si="1"/>
        <v>23.893390842444767</v>
      </c>
    </row>
    <row r="99" spans="1:7" ht="126" outlineLevel="1" x14ac:dyDescent="0.2">
      <c r="A99" s="37" t="s">
        <v>249</v>
      </c>
      <c r="B99" s="37" t="s">
        <v>317</v>
      </c>
      <c r="C99" s="37" t="s">
        <v>257</v>
      </c>
      <c r="D99" s="47" t="s">
        <v>318</v>
      </c>
      <c r="E99" s="44">
        <v>8871700</v>
      </c>
      <c r="F99" s="44">
        <v>1765680</v>
      </c>
      <c r="G99" s="45">
        <f t="shared" si="1"/>
        <v>19.90238623939042</v>
      </c>
    </row>
    <row r="100" spans="1:7" ht="94.5" outlineLevel="1" x14ac:dyDescent="0.2">
      <c r="A100" s="37" t="s">
        <v>249</v>
      </c>
      <c r="B100" s="37" t="s">
        <v>319</v>
      </c>
      <c r="C100" s="37" t="s">
        <v>257</v>
      </c>
      <c r="D100" s="47" t="s">
        <v>320</v>
      </c>
      <c r="E100" s="44">
        <v>20359300</v>
      </c>
      <c r="F100" s="44">
        <v>0</v>
      </c>
      <c r="G100" s="45">
        <f t="shared" si="1"/>
        <v>0</v>
      </c>
    </row>
    <row r="101" spans="1:7" ht="173.25" outlineLevel="1" x14ac:dyDescent="0.2">
      <c r="A101" s="37" t="s">
        <v>249</v>
      </c>
      <c r="B101" s="37" t="s">
        <v>321</v>
      </c>
      <c r="C101" s="37" t="s">
        <v>257</v>
      </c>
      <c r="D101" s="47" t="s">
        <v>322</v>
      </c>
      <c r="E101" s="44">
        <v>32659000</v>
      </c>
      <c r="F101" s="44">
        <v>8334689</v>
      </c>
      <c r="G101" s="45">
        <f t="shared" si="1"/>
        <v>25.52034355001684</v>
      </c>
    </row>
    <row r="102" spans="1:7" ht="94.5" outlineLevel="1" x14ac:dyDescent="0.2">
      <c r="A102" s="37" t="s">
        <v>249</v>
      </c>
      <c r="B102" s="37" t="s">
        <v>323</v>
      </c>
      <c r="C102" s="37" t="s">
        <v>257</v>
      </c>
      <c r="D102" s="47" t="s">
        <v>324</v>
      </c>
      <c r="E102" s="44">
        <v>7026000</v>
      </c>
      <c r="F102" s="44">
        <v>1756500</v>
      </c>
      <c r="G102" s="45">
        <f t="shared" si="1"/>
        <v>25</v>
      </c>
    </row>
    <row r="103" spans="1:7" ht="78.75" outlineLevel="1" x14ac:dyDescent="0.2">
      <c r="A103" s="37" t="s">
        <v>249</v>
      </c>
      <c r="B103" s="37" t="s">
        <v>325</v>
      </c>
      <c r="C103" s="37" t="s">
        <v>257</v>
      </c>
      <c r="D103" s="47" t="s">
        <v>326</v>
      </c>
      <c r="E103" s="44">
        <v>464500</v>
      </c>
      <c r="F103" s="44">
        <v>113100</v>
      </c>
      <c r="G103" s="45">
        <f t="shared" si="1"/>
        <v>24.34876210979548</v>
      </c>
    </row>
    <row r="104" spans="1:7" ht="94.5" outlineLevel="1" x14ac:dyDescent="0.2">
      <c r="A104" s="37" t="s">
        <v>249</v>
      </c>
      <c r="B104" s="37" t="s">
        <v>327</v>
      </c>
      <c r="C104" s="37" t="s">
        <v>257</v>
      </c>
      <c r="D104" s="47" t="s">
        <v>328</v>
      </c>
      <c r="E104" s="44">
        <v>4500</v>
      </c>
      <c r="F104" s="44">
        <v>824.81</v>
      </c>
      <c r="G104" s="45">
        <f t="shared" si="1"/>
        <v>18.329111111111111</v>
      </c>
    </row>
    <row r="105" spans="1:7" ht="15.75" outlineLevel="1" x14ac:dyDescent="0.2">
      <c r="A105" s="55" t="s">
        <v>135</v>
      </c>
      <c r="B105" s="55" t="s">
        <v>329</v>
      </c>
      <c r="C105" s="37" t="s">
        <v>257</v>
      </c>
      <c r="D105" s="63" t="s">
        <v>330</v>
      </c>
      <c r="E105" s="57">
        <f>E106+E107</f>
        <v>4016150</v>
      </c>
      <c r="F105" s="57">
        <f>F106+F107</f>
        <v>820327</v>
      </c>
      <c r="G105" s="60">
        <f t="shared" si="1"/>
        <v>20.425706211172393</v>
      </c>
    </row>
    <row r="106" spans="1:7" ht="110.25" outlineLevel="1" x14ac:dyDescent="0.2">
      <c r="A106" s="37" t="s">
        <v>249</v>
      </c>
      <c r="B106" s="37" t="s">
        <v>331</v>
      </c>
      <c r="C106" s="37" t="s">
        <v>257</v>
      </c>
      <c r="D106" s="43" t="s">
        <v>332</v>
      </c>
      <c r="E106" s="44">
        <v>4001250</v>
      </c>
      <c r="F106" s="44">
        <v>820327</v>
      </c>
      <c r="G106" s="45">
        <f t="shared" si="1"/>
        <v>20.501768197438299</v>
      </c>
    </row>
    <row r="107" spans="1:7" ht="78.75" outlineLevel="1" x14ac:dyDescent="0.2">
      <c r="A107" s="37" t="s">
        <v>249</v>
      </c>
      <c r="B107" s="37" t="s">
        <v>333</v>
      </c>
      <c r="C107" s="37" t="s">
        <v>257</v>
      </c>
      <c r="D107" s="43" t="s">
        <v>334</v>
      </c>
      <c r="E107" s="44">
        <v>14900</v>
      </c>
      <c r="F107" s="44">
        <v>0</v>
      </c>
      <c r="G107" s="45">
        <f t="shared" si="1"/>
        <v>0</v>
      </c>
    </row>
    <row r="108" spans="1:7" ht="45" x14ac:dyDescent="0.2">
      <c r="A108" s="37" t="s">
        <v>135</v>
      </c>
      <c r="B108" s="37" t="s">
        <v>335</v>
      </c>
      <c r="C108" s="64" t="s">
        <v>245</v>
      </c>
      <c r="D108" s="64" t="s">
        <v>336</v>
      </c>
      <c r="E108" s="44">
        <f>E109</f>
        <v>2500000</v>
      </c>
      <c r="F108" s="44">
        <f>F109</f>
        <v>2500000</v>
      </c>
      <c r="G108" s="45">
        <f t="shared" si="1"/>
        <v>100</v>
      </c>
    </row>
    <row r="109" spans="1:7" ht="31.5" outlineLevel="1" x14ac:dyDescent="0.2">
      <c r="A109" s="37" t="s">
        <v>199</v>
      </c>
      <c r="B109" s="37" t="s">
        <v>335</v>
      </c>
      <c r="C109" s="37" t="s">
        <v>245</v>
      </c>
      <c r="D109" s="43" t="s">
        <v>337</v>
      </c>
      <c r="E109" s="44">
        <v>2500000</v>
      </c>
      <c r="F109" s="44">
        <v>2500000</v>
      </c>
      <c r="G109" s="45">
        <f t="shared" si="1"/>
        <v>100</v>
      </c>
    </row>
    <row r="110" spans="1:7" ht="75" x14ac:dyDescent="0.2">
      <c r="A110" s="37" t="s">
        <v>135</v>
      </c>
      <c r="B110" s="37" t="s">
        <v>338</v>
      </c>
      <c r="C110" s="37" t="s">
        <v>245</v>
      </c>
      <c r="D110" s="64" t="s">
        <v>339</v>
      </c>
      <c r="E110" s="44">
        <f>E111</f>
        <v>0</v>
      </c>
      <c r="F110" s="44">
        <f>F111</f>
        <v>19820.919999999998</v>
      </c>
      <c r="G110" s="45"/>
    </row>
    <row r="111" spans="1:7" ht="63" outlineLevel="1" x14ac:dyDescent="0.2">
      <c r="A111" s="37" t="s">
        <v>180</v>
      </c>
      <c r="B111" s="37" t="s">
        <v>338</v>
      </c>
      <c r="C111" s="37" t="s">
        <v>245</v>
      </c>
      <c r="D111" s="43" t="s">
        <v>340</v>
      </c>
      <c r="E111" s="44">
        <v>0</v>
      </c>
      <c r="F111" s="44">
        <v>19820.919999999998</v>
      </c>
      <c r="G111" s="45"/>
    </row>
    <row r="112" spans="1:7" ht="90" x14ac:dyDescent="0.2">
      <c r="A112" s="37" t="s">
        <v>249</v>
      </c>
      <c r="B112" s="37" t="s">
        <v>341</v>
      </c>
      <c r="C112" s="37" t="s">
        <v>257</v>
      </c>
      <c r="D112" s="64" t="s">
        <v>342</v>
      </c>
      <c r="E112" s="44">
        <f>E113</f>
        <v>-13674.36</v>
      </c>
      <c r="F112" s="44">
        <f>F113</f>
        <v>-100880.38</v>
      </c>
      <c r="G112" s="45"/>
    </row>
    <row r="113" spans="1:7" ht="78.75" outlineLevel="1" x14ac:dyDescent="0.2">
      <c r="A113" s="37" t="s">
        <v>249</v>
      </c>
      <c r="B113" s="37" t="s">
        <v>341</v>
      </c>
      <c r="C113" s="37" t="s">
        <v>257</v>
      </c>
      <c r="D113" s="43" t="s">
        <v>343</v>
      </c>
      <c r="E113" s="44">
        <v>-13674.36</v>
      </c>
      <c r="F113" s="44">
        <v>-100880.38</v>
      </c>
      <c r="G113" s="45"/>
    </row>
    <row r="114" spans="1:7" ht="23.25" customHeight="1" x14ac:dyDescent="0.25">
      <c r="A114" s="71"/>
      <c r="B114" s="72"/>
      <c r="C114" s="73"/>
      <c r="D114" s="65" t="s">
        <v>344</v>
      </c>
      <c r="E114" s="66">
        <f>E68+E11</f>
        <v>473899055.63999999</v>
      </c>
      <c r="F114" s="66">
        <f>F68+F11</f>
        <v>100150099.28</v>
      </c>
      <c r="G114" s="42">
        <f>F114/E114*100</f>
        <v>21.133213516272455</v>
      </c>
    </row>
    <row r="115" spans="1:7" ht="42.75" customHeight="1" x14ac:dyDescent="0.2">
      <c r="A115" s="4"/>
    </row>
  </sheetData>
  <mergeCells count="9">
    <mergeCell ref="A7:G7"/>
    <mergeCell ref="B10:C10"/>
    <mergeCell ref="A114:C114"/>
    <mergeCell ref="E1:G1"/>
    <mergeCell ref="D2:G2"/>
    <mergeCell ref="E3:G3"/>
    <mergeCell ref="E4:G4"/>
    <mergeCell ref="A5:G5"/>
    <mergeCell ref="A6:G6"/>
  </mergeCells>
  <pageMargins left="0.74803149606299213" right="0.35433070866141736" top="0.59055118110236227" bottom="0.39370078740157483" header="0" footer="0"/>
  <pageSetup paperSize="9" scale="74" fitToHeight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 3</vt:lpstr>
      <vt:lpstr>ДЧБ</vt:lpstr>
      <vt:lpstr>'прилож 3'!APPT</vt:lpstr>
      <vt:lpstr>'прилож 3'!FIO</vt:lpstr>
      <vt:lpstr>'прилож 3'!SIGN</vt:lpstr>
      <vt:lpstr>'прилож 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2015-04-30T01:54:44Z</dcterms:modified>
</cp:coreProperties>
</file>