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прилож 2" sheetId="3" r:id="rId1"/>
  </sheets>
  <definedNames>
    <definedName name="APPT" localSheetId="0">'прилож 2'!#REF!</definedName>
    <definedName name="FIO" localSheetId="0">'прилож 2'!#REF!</definedName>
    <definedName name="SIGN" localSheetId="0">'прилож 2'!#REF!</definedName>
    <definedName name="_xlnm.Print_Titles" localSheetId="0">'прилож 2'!$10:$10</definedName>
  </definedNames>
  <calcPr calcId="125725"/>
</workbook>
</file>

<file path=xl/calcChain.xml><?xml version="1.0" encoding="utf-8"?>
<calcChain xmlns="http://schemas.openxmlformats.org/spreadsheetml/2006/main">
  <c r="G78" i="3"/>
  <c r="G91"/>
  <c r="G90"/>
  <c r="G120"/>
  <c r="G122"/>
  <c r="G68"/>
  <c r="F57"/>
  <c r="F46" s="1"/>
  <c r="F29"/>
  <c r="G111"/>
  <c r="F65"/>
  <c r="F64" s="1"/>
  <c r="G64" s="1"/>
  <c r="F75"/>
  <c r="G86"/>
  <c r="E75"/>
  <c r="G77"/>
  <c r="F41"/>
  <c r="F39" s="1"/>
  <c r="E41"/>
  <c r="F34"/>
  <c r="F113"/>
  <c r="E113"/>
  <c r="F94"/>
  <c r="F92" s="1"/>
  <c r="E94"/>
  <c r="E92" s="1"/>
  <c r="F117"/>
  <c r="E117"/>
  <c r="F119"/>
  <c r="G119" s="1"/>
  <c r="E119"/>
  <c r="F121"/>
  <c r="G121" s="1"/>
  <c r="E121"/>
  <c r="F72"/>
  <c r="E72"/>
  <c r="E71" s="1"/>
  <c r="F67"/>
  <c r="G67" s="1"/>
  <c r="E67"/>
  <c r="E64" s="1"/>
  <c r="E57"/>
  <c r="E46" s="1"/>
  <c r="F43"/>
  <c r="E43"/>
  <c r="E39"/>
  <c r="E34"/>
  <c r="F31"/>
  <c r="E31"/>
  <c r="F25"/>
  <c r="E25"/>
  <c r="F20"/>
  <c r="E20"/>
  <c r="F13"/>
  <c r="F12" s="1"/>
  <c r="E13"/>
  <c r="F15"/>
  <c r="E15"/>
  <c r="G14"/>
  <c r="G16"/>
  <c r="G18"/>
  <c r="G19"/>
  <c r="G21"/>
  <c r="G22"/>
  <c r="G23"/>
  <c r="G26"/>
  <c r="G27"/>
  <c r="G28"/>
  <c r="G32"/>
  <c r="G33"/>
  <c r="G35"/>
  <c r="G36"/>
  <c r="G37"/>
  <c r="G38"/>
  <c r="G40"/>
  <c r="G44"/>
  <c r="G45"/>
  <c r="G49"/>
  <c r="G51"/>
  <c r="G52"/>
  <c r="G54"/>
  <c r="G56"/>
  <c r="G58"/>
  <c r="G59"/>
  <c r="G60"/>
  <c r="G63"/>
  <c r="G69"/>
  <c r="G73"/>
  <c r="G74"/>
  <c r="G76"/>
  <c r="G79"/>
  <c r="G80"/>
  <c r="G81"/>
  <c r="G82"/>
  <c r="G83"/>
  <c r="G84"/>
  <c r="G85"/>
  <c r="G87"/>
  <c r="G88"/>
  <c r="G89"/>
  <c r="G93"/>
  <c r="G95"/>
  <c r="G96"/>
  <c r="G97"/>
  <c r="G98"/>
  <c r="G99"/>
  <c r="G100"/>
  <c r="G101"/>
  <c r="G102"/>
  <c r="G103"/>
  <c r="G104"/>
  <c r="G105"/>
  <c r="G106"/>
  <c r="G107"/>
  <c r="G108"/>
  <c r="G109"/>
  <c r="G110"/>
  <c r="G112"/>
  <c r="G114"/>
  <c r="G115"/>
  <c r="G118"/>
  <c r="F71" l="1"/>
  <c r="F70" s="1"/>
  <c r="E70"/>
  <c r="G92"/>
  <c r="G113"/>
  <c r="G94"/>
  <c r="G117"/>
  <c r="G75"/>
  <c r="G57"/>
  <c r="G72"/>
  <c r="G25"/>
  <c r="G34"/>
  <c r="G43"/>
  <c r="G39"/>
  <c r="G31"/>
  <c r="G20"/>
  <c r="G13"/>
  <c r="G15"/>
  <c r="E12"/>
  <c r="E11" s="1"/>
  <c r="E123" l="1"/>
  <c r="G71"/>
  <c r="G70"/>
  <c r="G12"/>
  <c r="G46"/>
  <c r="F11"/>
  <c r="F123" l="1"/>
  <c r="G123" s="1"/>
  <c r="G11"/>
</calcChain>
</file>

<file path=xl/sharedStrings.xml><?xml version="1.0" encoding="utf-8"?>
<sst xmlns="http://schemas.openxmlformats.org/spreadsheetml/2006/main" count="462" uniqueCount="245">
  <si>
    <t>182</t>
  </si>
  <si>
    <t>1.1.0</t>
  </si>
  <si>
    <t>100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</si>
  <si>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</si>
  <si>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</si>
  <si>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</si>
  <si>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</si>
  <si>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</si>
  <si>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</si>
  <si>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</si>
  <si>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</si>
  <si>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</si>
  <si>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812</t>
  </si>
  <si>
    <t>1.11.05.01.3.10.0.000</t>
  </si>
  <si>
    <t>1.2.0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</si>
  <si>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</si>
  <si>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1.11.09.04.5.05.0.000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</si>
  <si>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</si>
  <si>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</si>
  <si>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1.12.01.01.0.01.6.000</t>
  </si>
  <si>
    <t>1.12.01.02.0.01.6.000</t>
  </si>
  <si>
    <t>1.12.01.03.0.01.6.000</t>
  </si>
  <si>
    <t>1.12.01.04.0.01.6.000</t>
  </si>
  <si>
    <t>875</t>
  </si>
  <si>
    <t>1.13.01.99.5.05.0.000</t>
  </si>
  <si>
    <t>1.3.0</t>
  </si>
  <si>
    <t>Прочие доходы от оказания платных услуг (работ) получателями средств бюджетов муниципальных районов</t>
  </si>
  <si>
    <t>1.14.02.05.3.05.0.000</t>
  </si>
  <si>
    <t>4.1.0</t>
  </si>
  <si>
    <t>1.14.06.01.3.10.0.000</t>
  </si>
  <si>
    <t>4.3.0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</si>
  <si>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</si>
  <si>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119</t>
  </si>
  <si>
    <t>1.16.18.05.0.05.0.000</t>
  </si>
  <si>
    <t>1.4.0</t>
  </si>
  <si>
    <t>030</t>
  </si>
  <si>
    <t>1.16.25.02.0.01.0.000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</si>
  <si>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</si>
  <si>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1.16.25.03.0.01.0.000</t>
  </si>
  <si>
    <t>Денежные взыскания (штрафы) за нарушение законодательства Российской Федерации об охране и использовании животного мира</t>
  </si>
  <si>
    <t>081</t>
  </si>
  <si>
    <t>1.16.25.06.0.01.6.000</t>
  </si>
  <si>
    <t>1.16.33.05.0.05.0.000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</si>
  <si>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</si>
  <si>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1.16.35.03.0.05.0.000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</si>
  <si>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</si>
  <si>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</t>
  </si>
  <si>
    <t>1.16.43.00.0.01.6.000</t>
  </si>
  <si>
    <t>188</t>
  </si>
  <si>
    <t>192</t>
  </si>
  <si>
    <t>1.16.90.05.0.05.0.000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</si>
  <si>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</si>
  <si>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120</t>
  </si>
  <si>
    <t>1.16.90.05.0.05.6.000</t>
  </si>
  <si>
    <t>1.17.01.05.0.05.0.000</t>
  </si>
  <si>
    <t>1.8.0</t>
  </si>
  <si>
    <t>Невыясненные поступления, зачисляемые в бюджеты муниципальных районов</t>
  </si>
  <si>
    <t>848</t>
  </si>
  <si>
    <t>891</t>
  </si>
  <si>
    <t>1.17.05.05.0.05.0.000</t>
  </si>
  <si>
    <t>Прочие неналоговые доходы бюджетов муниципальных районов</t>
  </si>
  <si>
    <t>2.02.01.00.1.05.2.711</t>
  </si>
  <si>
    <t>1.5.1</t>
  </si>
  <si>
    <t>2.02.01.00.3.05.0.000</t>
  </si>
  <si>
    <t>Дотации бюджетам муниципальных районов на поддержку мер по обеспечению сбалансированности бюджетов</t>
  </si>
  <si>
    <t>2.02.02.99.9.05.1.021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</si>
  <si>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</si>
  <si>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2.02.02.99.9.05.7.451</t>
  </si>
  <si>
    <t>2.02.02.99.9.05.7.456</t>
  </si>
  <si>
    <t>2.02.02.99.9.05.7.488</t>
  </si>
  <si>
    <t>2.02.02.99.9.05.7.508</t>
  </si>
  <si>
    <t>2.02.02.99.9.05.7.511</t>
  </si>
  <si>
    <t>2.02.02.99.9.05.7.555</t>
  </si>
  <si>
    <t>2.02.02.99.9.05.7.558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</si>
  <si>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</si>
  <si>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2.02.02.99.9.05.7.582</t>
  </si>
  <si>
    <t>2.02.02.99.9.05.7.583</t>
  </si>
  <si>
    <t>2.02.02.99.9.05.7.594</t>
  </si>
  <si>
    <t>2.02.03.01.5.05.0.000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</si>
  <si>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</si>
  <si>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2.02.03.02.4.05.0.151</t>
  </si>
  <si>
    <t>2.02.03.02.4.05.0.275</t>
  </si>
  <si>
    <t>2.02.03.02.4.05.7.429</t>
  </si>
  <si>
    <t>2.02.03.02.4.05.7.513</t>
  </si>
  <si>
    <t>2.02.03.02.4.05.7.514</t>
  </si>
  <si>
    <t>2.02.03.02.4.05.7.517</t>
  </si>
  <si>
    <t>2.02.03.02.4.05.7.518</t>
  </si>
  <si>
    <t>2.02.03.02.4.05.7.552</t>
  </si>
  <si>
    <t>2.02.03.02.4.05.7.554</t>
  </si>
  <si>
    <t>2.02.03.02.4.05.7.556</t>
  </si>
  <si>
    <t>2.02.03.02.4.05.7.564</t>
  </si>
  <si>
    <t>2.02.03.02.4.05.7.566</t>
  </si>
  <si>
    <t>2.02.03.02.4.05.7.570</t>
  </si>
  <si>
    <t>2.02.03.02.4.05.7.588</t>
  </si>
  <si>
    <t>2.02.03.02.4.05.7.601</t>
  </si>
  <si>
    <t>2.02.03.02.4.05.7.604</t>
  </si>
  <si>
    <t>2.02.03.11.5.05.9.000</t>
  </si>
  <si>
    <t>2.02.04.01.4.05.0.000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</si>
  <si>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</si>
  <si>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2.02.04.02.5.05.0.000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</si>
  <si>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</si>
  <si>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2.07.05.03.0.05.0.000</t>
  </si>
  <si>
    <t>Прочие безвозмездные поступления в бюджеты муниципальных районов</t>
  </si>
  <si>
    <t>2.18.05.01.0.05.0.000</t>
  </si>
  <si>
    <t>Доходы бюджетов муниципальных районов от возврата бюджетными учреждениями остатков субсидий прошлых лет</t>
  </si>
  <si>
    <t>2.19.05.00.0.05.0.000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</si>
  <si>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</si>
  <si>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2</t>
  </si>
  <si>
    <t xml:space="preserve">к постановлению Администрации </t>
  </si>
  <si>
    <t>Ачинского района</t>
  </si>
  <si>
    <t xml:space="preserve">Налог на прибыль организаций, зачисляемый в бюджеты субъектов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</si>
  <si>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</si>
  <si>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</si>
  <si>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1.01.02.03.0.01.0.000</t>
  </si>
  <si>
    <t>1.01.02.02.0.01.0.000</t>
  </si>
  <si>
    <t>1.01.02.01.0.01.0.000</t>
  </si>
  <si>
    <t>1.01.01.01.2.02.0.000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</si>
  <si>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</si>
  <si>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</si>
  <si>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1.01.02.04.0.01.0.000</t>
  </si>
  <si>
    <t>НАЛОГИ НА ПРИБЫЛЬ, ДОХОДЫ</t>
  </si>
  <si>
    <t>НАЛОГОВЫЕ И НЕНАЛОГОВЫЕ ДОХОДЫ</t>
  </si>
  <si>
    <t>АКЦИЗЫ ПО ПОДАКЦИЗНЫМ ТОВАРАМ, ПРОИЗВОДИМЫХ НА ТЕРРИТОРИИ РФ</t>
  </si>
  <si>
    <t>Единый налог на вмененный доход для отдельных видов деятельности</t>
  </si>
  <si>
    <t>НАЛОГИ НА СОВОКУПНЫЙ ДОХОД</t>
  </si>
  <si>
    <t>1.05.02.01.0.02.0.000</t>
  </si>
  <si>
    <t xml:space="preserve">Единый сельскохозяйственный налог </t>
  </si>
  <si>
    <t>1.05.04.02.0.02.0.000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</si>
  <si>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</si>
  <si>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1.05.00.00.0.00.0.000</t>
  </si>
  <si>
    <t>ДОХОДЫ ОТ ИСПОЛЬЗОВАНИЯ ИМУЩЕСТВА, НАХОДЯЩЕГОСЯ В ГОСУДАРСТВЕННОЙ И МУНИЦИПАЛЬНОЙ СОБСТВЕННОСТИ</t>
  </si>
  <si>
    <t>1.11.00.0.0.00.0.000</t>
  </si>
  <si>
    <t>ПЛАТЕЖИ ПРИ ПОЛЬЗОВАНИИ ПРИРОДНЫМИ РЕСУРСАМИ</t>
  </si>
  <si>
    <t>1.12.00.00.0.00.0.000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</si>
  <si>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</si>
  <si>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</si>
  <si>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 xml:space="preserve">Плата за сбросы загрязняющих веществ в водные объекты </t>
  </si>
  <si>
    <t>Плата за размещение отходов производства и потребления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</si>
  <si>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</si>
  <si>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</si>
  <si>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</si>
  <si>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1.16.00.00.0.00.0.000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</si>
  <si>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</si>
  <si>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</si>
  <si>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</si>
  <si>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 xml:space="preserve">Прочие поступления от денежных взысканий (штрафов) и иных сумм в возмещение ущерба, зачисляемые в бюджеты муниципальных районов </t>
  </si>
  <si>
    <t>Дотации от других бюджетов бюджетной системы Российской Федерации</t>
  </si>
  <si>
    <t>2.02.01.00.0.00.0.000</t>
  </si>
  <si>
    <t xml:space="preserve">Дотации на выравнивание бюджетной обеспеченности муниципальных районов из регионального фонда финансовой поддержки муниципальных районов </t>
  </si>
  <si>
    <t>Субсидии бюджетам муниципальных образований</t>
  </si>
  <si>
    <t>2.02.02.00.0.00.0.000</t>
  </si>
  <si>
    <t>Субвенции от других бюджетов бюджетной системы Российской Федерации</t>
  </si>
  <si>
    <t>2.02.03.00.0.00.0.000</t>
  </si>
  <si>
    <t>Субвенции на выполнение передаваемых полномочий</t>
  </si>
  <si>
    <t>2.02.03.02.4.05.0.000</t>
  </si>
  <si>
    <t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</si>
  <si>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</si>
  <si>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края на поддержку деятельности муниципальных молодежных центров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</si>
  <si>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</si>
  <si>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Субсидии бюджетам муниципальных образований края на выравнивание обеспеченности муниципальных образований края по реализации ими их отдельных расходных обязательств</t>
  </si>
  <si>
    <t>Субсидии бюджетам муниципальных образований края на организацию и проведение акарицидных обработок мест массового отдыха населения</t>
  </si>
  <si>
    <t xml:space="preserve">Субсидии бюджетам муниципальных образований края на оплату стоимости набора продуктов питания или готовых блюд и их транспортировки в лагерях с дневным пребыванием детей </t>
  </si>
  <si>
    <t>Субсидии бюджетам муниципальных образований края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</si>
  <si>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сельских поселений за счет средств дорожного фонда Красноярского края</t>
  </si>
  <si>
    <t>Субвенции бюджетам муниципальных образований края реализацию мероприятия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</si>
  <si>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</si>
  <si>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Субвенции бюджетам муниципальных образований края на реализацию мероприятий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</si>
  <si>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Субвенции бюджетам муниципальных образований на реализацию мер дополнительной поддержки населения, направленных на соблюдение размера вносимой гражданами платы за коммунальные услуги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</si>
  <si>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</t>
  </si>
  <si>
    <t xml:space="preserve">Д ОХ О Д Ы </t>
  </si>
  <si>
    <t>РАЙОННОГО БЮДЖЕТА АЧИНСКОГО РАЙОНА</t>
  </si>
  <si>
    <t>НА 2015 ГОД</t>
  </si>
  <si>
    <t>ГОСУДАРСТВЕННАЯ ПОШЛИНА</t>
  </si>
  <si>
    <t>ПРОЧИЕ БЕЗВОЗМЕЗДНЫЕ ПОСТУПЛЕНИЯ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</si>
  <si>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</si>
  <si>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</si>
  <si>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Иные межбюджетные трансферты</t>
  </si>
  <si>
    <t>2.02.04.00.0.00.0.000</t>
  </si>
  <si>
    <t>ВСЕГО ДОХОДОВ</t>
  </si>
  <si>
    <t>БЕЗВОЗМЕЗДНЫЕ ПОСТУПЛЕНИЯ</t>
  </si>
  <si>
    <t>2.00.00.00.0.00.0.000</t>
  </si>
  <si>
    <t>БЕЗВОЗМЕЗДНЫЕ ПОСТУПЛЕНИЯ ОТ ДРУГИХ БЮДЖЕТОВ БЮДЖЕТНОЙ СИСТЕМЫ РОССИЙСКОЙ ФЕДЕРАЦИИ</t>
  </si>
  <si>
    <t>2.02.00.00.0.00.0.000</t>
  </si>
  <si>
    <t xml:space="preserve">ПРОЧИЕ НЕНАЛОГОВЫЕ ДОХОДЫ </t>
  </si>
  <si>
    <t>1.17.00.00.0.00.0.000</t>
  </si>
  <si>
    <t>0.0.0.</t>
  </si>
  <si>
    <t>1.17.05.00.0.00.0.000</t>
  </si>
  <si>
    <t xml:space="preserve">Субсидии бюджетам муниципальных образований края на проведение работ по уничтожению сорняков дикорастущей конопли </t>
  </si>
  <si>
    <t>Субвенции бюджетам муниципальных образований края на  организацию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</t>
  </si>
  <si>
    <t>Субвенции бюджетам муниципальных образований края на создание и обеспечение деятельности административных комиссий</t>
  </si>
  <si>
    <t>Субвенции бюджетам муниципальных образований края на решение вопросов поддержки сельскохозяйственного производства</t>
  </si>
  <si>
    <t>Субвенции бюджетам муниципальных образований края на реализацию  мероприятий по отлову, учету, содержанию и иному обращению с безнадзорными домашними животными</t>
  </si>
  <si>
    <t xml:space="preserve">Субвенции бюджетам муниципальных образований края на  организацию и осуществление деятельности по опеке и попечительству в отношении несовершеннолетних </t>
  </si>
  <si>
    <t xml:space="preserve">Субвенции бюджетам муниципальных образований края на реализацию государственных полномочий по расчету и предоставлению дотаций поселениям, входящим в состав муниципального района края </t>
  </si>
  <si>
    <t>Субвенции бюджетам муниципальных образований края на создание и обеспечение деятельности комиссий по делам несовершеннолетних и защите их прав</t>
  </si>
  <si>
    <t>Субвенции бюджетам муниципальных образований края, направляемых на реализацию государственных полномочий по решению вопросов поддержки сельскохозяйственного производства</t>
  </si>
  <si>
    <t>Субвенции бюджетам муниципальных образований на обеспечение бесплатного проезда детей до места нахождения детских оздоровительных лагерей и обратно, с учетом расходов на доставку и пересылку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</si>
  <si>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</si>
  <si>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1.00.00.00.0.00.0.000</t>
  </si>
  <si>
    <t>0.0.0</t>
  </si>
  <si>
    <t xml:space="preserve">Налог на доходы физических лиц </t>
  </si>
  <si>
    <t>1.01.02.00.0.00.01.000</t>
  </si>
  <si>
    <t>1.03.00.00.0.00.0.000</t>
  </si>
  <si>
    <t>1.08.00.00.0.00.0.000</t>
  </si>
  <si>
    <t>1.08.03.01.0.01.0000</t>
  </si>
  <si>
    <t>1.05.03.01.0.01.0.000</t>
  </si>
  <si>
    <t>1.13.00.00.0.00.0.000</t>
  </si>
  <si>
    <t>1.14.00.00.0.00.0.000</t>
  </si>
  <si>
    <t>Доходы от реализации иного имущества, находящегося в собственности муниципальных районов ,в части реализации основных средств по указанному имуществу</t>
  </si>
  <si>
    <t xml:space="preserve">Денежные взыскания (штрафы) за нарушение бюджетного законодательства </t>
  </si>
  <si>
    <t>1.17.01.00.0.00.0.000</t>
  </si>
  <si>
    <t>1.01.00.00.0.00.0.000</t>
  </si>
  <si>
    <t>1.01.01.00.0.00.0.000</t>
  </si>
  <si>
    <t>Налог на прибыль организаций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</si>
  <si>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 программных расходов отдельных органов исполнительной власти</t>
  </si>
  <si>
    <t>1 13 02990 00 0000</t>
  </si>
  <si>
    <t>130</t>
  </si>
  <si>
    <t>Прочие доходы от компенсации затрат государства</t>
  </si>
  <si>
    <t>1 13 02995 05 0000</t>
  </si>
  <si>
    <t>Прочие доходы от компенсации затрат бюджетов муниципальных районов</t>
  </si>
  <si>
    <t>1.16.03.01.0.01.6.000</t>
  </si>
  <si>
    <t>1.4.0.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</si>
  <si>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</si>
  <si>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2.02.02.99.9.05.1.031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</si>
  <si>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</si>
  <si>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2.02.02.99.9.05.7.448</t>
  </si>
  <si>
    <t>Субсидии бюджетам муниципальных образований на выполнение работ по сохранению объектов культурного наследия, расположенных на территории Красноярского края, увековечивающих память погибших в годы Великой Отечественной войны</t>
  </si>
  <si>
    <t>2.02.02.99.9.05.7.571</t>
  </si>
  <si>
    <t>2.02.02.99.9.05.7.741</t>
  </si>
  <si>
    <t>Субсидии бюджетам муниципальных образований для реализации проектов по благоустройству территорий поселений</t>
  </si>
  <si>
    <t>2.02.02.99.9.05.7.746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</si>
  <si>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</si>
  <si>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>2.02.03.11.5.05.8.000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</si>
  <si>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</t>
  </si>
  <si>
    <t>2.02.04.05.3.05.0.000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</si>
  <si>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</si>
  <si>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Поступило на 01.07.2015</t>
  </si>
  <si>
    <t>Утвержденный план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</si>
  <si>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</si>
  <si>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рублей</t>
  </si>
  <si>
    <t>Код бюджетной классификации</t>
  </si>
  <si>
    <t>Наименование кода бюджетной классификации</t>
  </si>
  <si>
    <t>Процент исполнения, %</t>
  </si>
  <si>
    <t>Главный администратор доходов</t>
  </si>
  <si>
    <t>15.07.2015 № 654-П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</si>
</sst>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?"/>
    <numFmt numFmtId="165" formatCode="0.0"/>
  </numFmts>
  <fonts count="13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MS Sans Serif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43" fontId="7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22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1" applyFont="1" applyFill="1" applyAlignment="1"/>
    <xf numFmtId="43" fontId="0" fillId="0" borderId="0" xfId="4" applyFont="1" applyAlignment="1">
      <alignment horizontal="center"/>
    </xf>
    <xf numFmtId="43" fontId="0" fillId="0" borderId="0" xfId="0" applyNumberFormat="1"/>
    <xf numFmtId="4" fontId="0" fillId="0" borderId="0" xfId="0" applyNumberFormat="1"/>
    <xf numFmtId="0" fontId="8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/>
    <xf numFmtId="0" fontId="9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distributed" wrapText="1"/>
    </xf>
    <xf numFmtId="4" fontId="9" fillId="0" borderId="1" xfId="0" applyNumberFormat="1" applyFont="1" applyBorder="1" applyAlignment="1">
      <alignment horizontal="right"/>
    </xf>
    <xf numFmtId="165" fontId="9" fillId="0" borderId="1" xfId="0" applyNumberFormat="1" applyFont="1" applyBorder="1" applyAlignment="1">
      <alignment horizontal="center"/>
    </xf>
    <xf numFmtId="4" fontId="9" fillId="3" borderId="1" xfId="0" applyNumberFormat="1" applyFont="1" applyFill="1" applyBorder="1" applyAlignment="1">
      <alignment horizontal="right"/>
    </xf>
    <xf numFmtId="49" fontId="9" fillId="0" borderId="1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/>
    </xf>
    <xf numFmtId="4" fontId="9" fillId="3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11" fillId="0" borderId="1" xfId="2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distributed" wrapText="1"/>
    </xf>
    <xf numFmtId="0" fontId="9" fillId="2" borderId="1" xfId="0" applyNumberFormat="1" applyFont="1" applyFill="1" applyBorder="1" applyAlignment="1">
      <alignment horizontal="center" vertical="distributed" wrapText="1"/>
    </xf>
    <xf numFmtId="164" fontId="9" fillId="0" borderId="5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distributed" wrapText="1"/>
    </xf>
    <xf numFmtId="4" fontId="1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distributed" wrapText="1" readingOrder="1"/>
    </xf>
    <xf numFmtId="4" fontId="12" fillId="3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horizontal="left" vertical="center" wrapText="1"/>
    </xf>
    <xf numFmtId="164" fontId="9" fillId="0" borderId="5" xfId="0" applyNumberFormat="1" applyFont="1" applyBorder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left" vertical="distributed" wrapText="1"/>
    </xf>
    <xf numFmtId="0" fontId="12" fillId="0" borderId="1" xfId="0" applyFont="1" applyFill="1" applyBorder="1" applyAlignment="1">
      <alignment horizontal="left" vertical="distributed" wrapText="1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/>
    <xf numFmtId="49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textRotation="90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5" fillId="0" borderId="0" xfId="1" applyFont="1" applyFill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1" applyFont="1" applyFill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_Лист1" xfId="3"/>
    <cellStyle name="Обычный_сводки 2012 восстановленная" xfId="2"/>
    <cellStyle name="Стиль 1" xfId="1"/>
    <cellStyle name="Финансовый" xfId="4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25"/>
  <sheetViews>
    <sheetView showGridLines="0" tabSelected="1" workbookViewId="0">
      <selection activeCell="D10" sqref="D10"/>
    </sheetView>
  </sheetViews>
  <sheetFormatPr defaultRowHeight="12.75" customHeight="1" outlineLevelRow="1"/>
  <cols>
    <col min="1" max="1" width="6.7109375" customWidth="1"/>
    <col min="2" max="2" width="21.85546875" customWidth="1"/>
    <col min="3" max="3" width="9.140625" customWidth="1"/>
    <col min="4" max="4" width="42.5703125" customWidth="1"/>
    <col min="5" max="6" width="15.42578125" customWidth="1"/>
    <col min="7" max="7" width="9.28515625" customWidth="1"/>
    <col min="8" max="8" width="18.5703125" customWidth="1"/>
  </cols>
  <sheetData>
    <row r="1" spans="1:12" ht="15">
      <c r="A1" s="11"/>
      <c r="B1" s="12"/>
      <c r="C1" s="12"/>
      <c r="D1" s="12"/>
      <c r="E1" s="55" t="s">
        <v>107</v>
      </c>
      <c r="F1" s="55"/>
      <c r="G1" s="55"/>
      <c r="H1" s="2"/>
      <c r="I1" s="2"/>
      <c r="J1" s="2"/>
    </row>
    <row r="2" spans="1:12" ht="15">
      <c r="A2" s="13"/>
      <c r="B2" s="13"/>
      <c r="C2" s="13"/>
      <c r="D2" s="55" t="s">
        <v>108</v>
      </c>
      <c r="E2" s="55"/>
      <c r="F2" s="55"/>
      <c r="G2" s="55"/>
      <c r="H2" s="3"/>
      <c r="I2" s="2"/>
      <c r="J2" s="2"/>
    </row>
    <row r="3" spans="1:12" ht="15">
      <c r="A3" s="10"/>
      <c r="B3" s="10"/>
      <c r="C3" s="10"/>
      <c r="D3" s="10"/>
      <c r="E3" s="55" t="s">
        <v>109</v>
      </c>
      <c r="F3" s="55"/>
      <c r="G3" s="55"/>
      <c r="H3" s="4"/>
      <c r="I3" s="4"/>
      <c r="J3" s="4"/>
    </row>
    <row r="4" spans="1:12" ht="15">
      <c r="A4" s="10"/>
      <c r="B4" s="10"/>
      <c r="C4" s="10"/>
      <c r="D4" s="10"/>
      <c r="E4" s="56" t="s">
        <v>244</v>
      </c>
      <c r="F4" s="56"/>
      <c r="G4" s="56"/>
    </row>
    <row r="5" spans="1:12" ht="15.75">
      <c r="A5" s="57" t="s">
        <v>169</v>
      </c>
      <c r="B5" s="57"/>
      <c r="C5" s="57"/>
      <c r="D5" s="57"/>
      <c r="E5" s="57"/>
      <c r="F5" s="57"/>
      <c r="G5" s="57"/>
      <c r="H5" s="6"/>
      <c r="I5" s="6"/>
      <c r="J5" s="6"/>
      <c r="K5" s="6"/>
      <c r="L5" s="6"/>
    </row>
    <row r="6" spans="1:12" ht="15.75">
      <c r="A6" s="57" t="s">
        <v>170</v>
      </c>
      <c r="B6" s="57"/>
      <c r="C6" s="57"/>
      <c r="D6" s="57"/>
      <c r="E6" s="57"/>
      <c r="F6" s="57"/>
      <c r="G6" s="57"/>
      <c r="H6" s="6"/>
      <c r="I6" s="6"/>
      <c r="J6" s="6"/>
      <c r="K6" s="6"/>
      <c r="L6" s="6"/>
    </row>
    <row r="7" spans="1:12" ht="15.75">
      <c r="A7" s="57" t="s">
        <v>171</v>
      </c>
      <c r="B7" s="57"/>
      <c r="C7" s="57"/>
      <c r="D7" s="57"/>
      <c r="E7" s="57"/>
      <c r="F7" s="57"/>
      <c r="G7" s="57"/>
      <c r="H7" s="6"/>
      <c r="I7" s="6"/>
      <c r="J7" s="6"/>
      <c r="K7" s="6"/>
      <c r="L7" s="6"/>
    </row>
    <row r="8" spans="1:12">
      <c r="A8" s="5"/>
      <c r="B8" s="5"/>
      <c r="C8" s="5"/>
      <c r="D8" s="5"/>
      <c r="E8" s="5"/>
      <c r="F8" s="5"/>
    </row>
    <row r="9" spans="1:12">
      <c r="A9" s="14"/>
      <c r="B9" s="14"/>
      <c r="C9" s="14"/>
      <c r="D9" s="14"/>
      <c r="E9" s="14"/>
      <c r="F9" s="14" t="s">
        <v>239</v>
      </c>
      <c r="G9" s="14"/>
      <c r="H9" s="1"/>
      <c r="I9" s="1"/>
      <c r="J9" s="1"/>
    </row>
    <row r="10" spans="1:12" ht="74.25" customHeight="1">
      <c r="A10" s="50" t="s">
        <v>243</v>
      </c>
      <c r="B10" s="58" t="s">
        <v>240</v>
      </c>
      <c r="C10" s="59"/>
      <c r="D10" s="15" t="s">
        <v>241</v>
      </c>
      <c r="E10" s="15" t="s">
        <v>237</v>
      </c>
      <c r="F10" s="15" t="s">
        <v>236</v>
      </c>
      <c r="G10" s="51" t="s">
        <v>242</v>
      </c>
    </row>
    <row r="11" spans="1:12">
      <c r="A11" s="16" t="s">
        <v>46</v>
      </c>
      <c r="B11" s="15" t="s">
        <v>198</v>
      </c>
      <c r="C11" s="15" t="s">
        <v>199</v>
      </c>
      <c r="D11" s="17" t="s">
        <v>121</v>
      </c>
      <c r="E11" s="18">
        <f>E12+E20+E25+E29+E31+E34+E39+E43+E46+E64</f>
        <v>51537606.020000003</v>
      </c>
      <c r="F11" s="18">
        <f>F12+F20+F25+F29+F31+F34+F39+F43+F46+F64</f>
        <v>21338482.549999997</v>
      </c>
      <c r="G11" s="19">
        <f>F11/E11*100</f>
        <v>41.403713128854406</v>
      </c>
    </row>
    <row r="12" spans="1:12">
      <c r="A12" s="16" t="s">
        <v>46</v>
      </c>
      <c r="B12" s="15" t="s">
        <v>211</v>
      </c>
      <c r="C12" s="15" t="s">
        <v>199</v>
      </c>
      <c r="D12" s="17" t="s">
        <v>120</v>
      </c>
      <c r="E12" s="18">
        <f>E13+E15</f>
        <v>28410300</v>
      </c>
      <c r="F12" s="20">
        <f>F13+F15</f>
        <v>11740489.969999999</v>
      </c>
      <c r="G12" s="19">
        <f>F12/E12*100</f>
        <v>41.324765912362764</v>
      </c>
      <c r="H12" s="9"/>
    </row>
    <row r="13" spans="1:12">
      <c r="A13" s="15" t="s">
        <v>0</v>
      </c>
      <c r="B13" s="15" t="s">
        <v>212</v>
      </c>
      <c r="C13" s="15" t="s">
        <v>1</v>
      </c>
      <c r="D13" s="21" t="s">
        <v>213</v>
      </c>
      <c r="E13" s="22">
        <f>E14</f>
        <v>50000</v>
      </c>
      <c r="F13" s="22">
        <f>F14</f>
        <v>89486.25</v>
      </c>
      <c r="G13" s="23">
        <f t="shared" ref="G13:G45" si="0">F13/E13*100</f>
        <v>178.9725</v>
      </c>
    </row>
    <row r="14" spans="1:12" ht="25.5" outlineLevel="1">
      <c r="A14" s="15" t="s">
        <v>0</v>
      </c>
      <c r="B14" s="15" t="s">
        <v>116</v>
      </c>
      <c r="C14" s="15" t="s">
        <v>1</v>
      </c>
      <c r="D14" s="21" t="s">
        <v>110</v>
      </c>
      <c r="E14" s="22">
        <v>50000</v>
      </c>
      <c r="F14" s="22">
        <v>89486.25</v>
      </c>
      <c r="G14" s="23">
        <f t="shared" si="0"/>
        <v>178.9725</v>
      </c>
    </row>
    <row r="15" spans="1:12">
      <c r="A15" s="15" t="s">
        <v>0</v>
      </c>
      <c r="B15" s="15" t="s">
        <v>201</v>
      </c>
      <c r="C15" s="15" t="s">
        <v>1</v>
      </c>
      <c r="D15" s="24" t="s">
        <v>200</v>
      </c>
      <c r="E15" s="22">
        <f>SUM(E16:E19)</f>
        <v>28360300</v>
      </c>
      <c r="F15" s="22">
        <f>SUM(F16:F19)</f>
        <v>11651003.719999999</v>
      </c>
      <c r="G15" s="23">
        <f t="shared" si="0"/>
        <v>41.082089117534018</v>
      </c>
    </row>
    <row r="16" spans="1:12" ht="76.5" outlineLevel="1">
      <c r="A16" s="15" t="s">
        <v>0</v>
      </c>
      <c r="B16" s="15" t="s">
        <v>115</v>
      </c>
      <c r="C16" s="15" t="s">
        <v>1</v>
      </c>
      <c r="D16" s="24" t="s">
        <v>111</v>
      </c>
      <c r="E16" s="22">
        <v>28160300</v>
      </c>
      <c r="F16" s="22">
        <v>11581212.380000001</v>
      </c>
      <c r="G16" s="23">
        <f t="shared" si="0"/>
        <v>41.12602628523134</v>
      </c>
    </row>
    <row r="17" spans="1:7" ht="114.75">
      <c r="A17" s="15" t="s">
        <v>0</v>
      </c>
      <c r="B17" s="15" t="s">
        <v>114</v>
      </c>
      <c r="C17" s="15" t="s">
        <v>1</v>
      </c>
      <c r="D17" s="24" t="s">
        <v>112</v>
      </c>
      <c r="E17" s="22">
        <v>45000</v>
      </c>
      <c r="F17" s="22">
        <v>-3359.31</v>
      </c>
      <c r="G17" s="23">
        <v>0</v>
      </c>
    </row>
    <row r="18" spans="1:7" ht="51">
      <c r="A18" s="15" t="s">
        <v>0</v>
      </c>
      <c r="B18" s="15" t="s">
        <v>113</v>
      </c>
      <c r="C18" s="15" t="s">
        <v>1</v>
      </c>
      <c r="D18" s="21" t="s">
        <v>117</v>
      </c>
      <c r="E18" s="22">
        <v>145000</v>
      </c>
      <c r="F18" s="22">
        <v>72603.45</v>
      </c>
      <c r="G18" s="23">
        <f t="shared" si="0"/>
        <v>50.071344827586209</v>
      </c>
    </row>
    <row r="19" spans="1:7" ht="102">
      <c r="A19" s="25" t="s">
        <v>0</v>
      </c>
      <c r="B19" s="15" t="s">
        <v>119</v>
      </c>
      <c r="C19" s="15" t="s">
        <v>1</v>
      </c>
      <c r="D19" s="24" t="s">
        <v>118</v>
      </c>
      <c r="E19" s="22">
        <v>10000</v>
      </c>
      <c r="F19" s="22">
        <v>547.20000000000005</v>
      </c>
      <c r="G19" s="23">
        <f t="shared" si="0"/>
        <v>5.4720000000000004</v>
      </c>
    </row>
    <row r="20" spans="1:7" ht="25.5">
      <c r="A20" s="15" t="s">
        <v>2</v>
      </c>
      <c r="B20" s="15" t="s">
        <v>202</v>
      </c>
      <c r="C20" s="15" t="s">
        <v>1</v>
      </c>
      <c r="D20" s="26" t="s">
        <v>122</v>
      </c>
      <c r="E20" s="22">
        <f>E21+E22+E23+E24</f>
        <v>162900</v>
      </c>
      <c r="F20" s="27">
        <f>F21+F22+F23+F24</f>
        <v>91509.180000000008</v>
      </c>
      <c r="G20" s="23">
        <f>F20/E20*100</f>
        <v>56.175064456721927</v>
      </c>
    </row>
    <row r="21" spans="1:7" ht="76.5" outlineLevel="1">
      <c r="A21" s="15" t="s">
        <v>2</v>
      </c>
      <c r="B21" s="15" t="s">
        <v>3</v>
      </c>
      <c r="C21" s="15" t="s">
        <v>1</v>
      </c>
      <c r="D21" s="21" t="s">
        <v>4</v>
      </c>
      <c r="E21" s="22">
        <v>49900</v>
      </c>
      <c r="F21" s="22">
        <v>29761.13</v>
      </c>
      <c r="G21" s="23">
        <f t="shared" si="0"/>
        <v>59.641543086172341</v>
      </c>
    </row>
    <row r="22" spans="1:7" ht="89.25" outlineLevel="1">
      <c r="A22" s="15" t="s">
        <v>2</v>
      </c>
      <c r="B22" s="15" t="s">
        <v>5</v>
      </c>
      <c r="C22" s="15" t="s">
        <v>1</v>
      </c>
      <c r="D22" s="24" t="s">
        <v>6</v>
      </c>
      <c r="E22" s="22">
        <v>1900</v>
      </c>
      <c r="F22" s="22">
        <v>831.98</v>
      </c>
      <c r="G22" s="23">
        <f t="shared" si="0"/>
        <v>43.788421052631584</v>
      </c>
    </row>
    <row r="23" spans="1:7" ht="76.5" outlineLevel="1">
      <c r="A23" s="15" t="s">
        <v>2</v>
      </c>
      <c r="B23" s="15" t="s">
        <v>7</v>
      </c>
      <c r="C23" s="15" t="s">
        <v>1</v>
      </c>
      <c r="D23" s="21" t="s">
        <v>8</v>
      </c>
      <c r="E23" s="22">
        <v>109100</v>
      </c>
      <c r="F23" s="22">
        <v>63464.12</v>
      </c>
      <c r="G23" s="23">
        <f t="shared" si="0"/>
        <v>58.170595783684696</v>
      </c>
    </row>
    <row r="24" spans="1:7" ht="76.5" outlineLevel="1">
      <c r="A24" s="15" t="s">
        <v>2</v>
      </c>
      <c r="B24" s="15" t="s">
        <v>9</v>
      </c>
      <c r="C24" s="15" t="s">
        <v>1</v>
      </c>
      <c r="D24" s="21" t="s">
        <v>10</v>
      </c>
      <c r="E24" s="22">
        <v>2000</v>
      </c>
      <c r="F24" s="22">
        <v>-2548.0500000000002</v>
      </c>
      <c r="G24" s="23">
        <v>0</v>
      </c>
    </row>
    <row r="25" spans="1:7">
      <c r="A25" s="15" t="s">
        <v>0</v>
      </c>
      <c r="B25" s="15" t="s">
        <v>129</v>
      </c>
      <c r="C25" s="15" t="s">
        <v>1</v>
      </c>
      <c r="D25" s="28" t="s">
        <v>124</v>
      </c>
      <c r="E25" s="22">
        <f>E26+E27+E28</f>
        <v>1901000</v>
      </c>
      <c r="F25" s="27">
        <f>F26+F27+F28</f>
        <v>986292.39</v>
      </c>
      <c r="G25" s="23">
        <f t="shared" si="0"/>
        <v>51.88281904260915</v>
      </c>
    </row>
    <row r="26" spans="1:7" ht="25.5" outlineLevel="1">
      <c r="A26" s="15" t="s">
        <v>0</v>
      </c>
      <c r="B26" s="15" t="s">
        <v>125</v>
      </c>
      <c r="C26" s="15" t="s">
        <v>1</v>
      </c>
      <c r="D26" s="21" t="s">
        <v>123</v>
      </c>
      <c r="E26" s="22">
        <v>1500000</v>
      </c>
      <c r="F26" s="27">
        <v>810462.63</v>
      </c>
      <c r="G26" s="23">
        <f t="shared" si="0"/>
        <v>54.030842</v>
      </c>
    </row>
    <row r="27" spans="1:7" outlineLevel="1">
      <c r="A27" s="15" t="s">
        <v>0</v>
      </c>
      <c r="B27" s="15" t="s">
        <v>205</v>
      </c>
      <c r="C27" s="15" t="s">
        <v>1</v>
      </c>
      <c r="D27" s="21" t="s">
        <v>126</v>
      </c>
      <c r="E27" s="22">
        <v>251000</v>
      </c>
      <c r="F27" s="27">
        <v>84676.76</v>
      </c>
      <c r="G27" s="23">
        <f t="shared" si="0"/>
        <v>33.735760956175298</v>
      </c>
    </row>
    <row r="28" spans="1:7" ht="38.25" outlineLevel="1">
      <c r="A28" s="15" t="s">
        <v>0</v>
      </c>
      <c r="B28" s="15" t="s">
        <v>127</v>
      </c>
      <c r="C28" s="15" t="s">
        <v>1</v>
      </c>
      <c r="D28" s="21" t="s">
        <v>128</v>
      </c>
      <c r="E28" s="22">
        <v>150000</v>
      </c>
      <c r="F28" s="27">
        <v>91153</v>
      </c>
      <c r="G28" s="23">
        <f t="shared" si="0"/>
        <v>60.768666666666668</v>
      </c>
    </row>
    <row r="29" spans="1:7">
      <c r="A29" s="15" t="s">
        <v>0</v>
      </c>
      <c r="B29" s="15" t="s">
        <v>203</v>
      </c>
      <c r="C29" s="15" t="s">
        <v>1</v>
      </c>
      <c r="D29" s="29" t="s">
        <v>172</v>
      </c>
      <c r="E29" s="22">
        <v>0</v>
      </c>
      <c r="F29" s="27">
        <f>F30</f>
        <v>7200</v>
      </c>
      <c r="G29" s="23">
        <v>0</v>
      </c>
    </row>
    <row r="30" spans="1:7" ht="51" outlineLevel="1">
      <c r="A30" s="15" t="s">
        <v>0</v>
      </c>
      <c r="B30" s="15" t="s">
        <v>204</v>
      </c>
      <c r="C30" s="15" t="s">
        <v>1</v>
      </c>
      <c r="D30" s="21" t="s">
        <v>11</v>
      </c>
      <c r="E30" s="22">
        <v>0</v>
      </c>
      <c r="F30" s="27">
        <v>7200</v>
      </c>
      <c r="G30" s="23">
        <v>0</v>
      </c>
    </row>
    <row r="31" spans="1:7" ht="38.25">
      <c r="A31" s="15" t="s">
        <v>12</v>
      </c>
      <c r="B31" s="15" t="s">
        <v>131</v>
      </c>
      <c r="C31" s="15" t="s">
        <v>14</v>
      </c>
      <c r="D31" s="30" t="s">
        <v>130</v>
      </c>
      <c r="E31" s="22">
        <f>E32+E33</f>
        <v>12519600</v>
      </c>
      <c r="F31" s="27">
        <f>F32+F33</f>
        <v>5070529.88</v>
      </c>
      <c r="G31" s="23">
        <f t="shared" si="0"/>
        <v>40.500733889261639</v>
      </c>
    </row>
    <row r="32" spans="1:7" ht="76.5" outlineLevel="1">
      <c r="A32" s="15" t="s">
        <v>12</v>
      </c>
      <c r="B32" s="15" t="s">
        <v>13</v>
      </c>
      <c r="C32" s="15" t="s">
        <v>14</v>
      </c>
      <c r="D32" s="24" t="s">
        <v>15</v>
      </c>
      <c r="E32" s="22">
        <v>7519600</v>
      </c>
      <c r="F32" s="22">
        <v>3410573.02</v>
      </c>
      <c r="G32" s="23">
        <f t="shared" si="0"/>
        <v>45.355777168998351</v>
      </c>
    </row>
    <row r="33" spans="1:7" ht="89.25" outlineLevel="1">
      <c r="A33" s="15" t="s">
        <v>12</v>
      </c>
      <c r="B33" s="15" t="s">
        <v>16</v>
      </c>
      <c r="C33" s="15" t="s">
        <v>14</v>
      </c>
      <c r="D33" s="21" t="s">
        <v>17</v>
      </c>
      <c r="E33" s="22">
        <v>5000000</v>
      </c>
      <c r="F33" s="22">
        <v>1659956.86</v>
      </c>
      <c r="G33" s="23">
        <f t="shared" si="0"/>
        <v>33.199137200000003</v>
      </c>
    </row>
    <row r="34" spans="1:7" ht="25.5">
      <c r="A34" s="15" t="s">
        <v>46</v>
      </c>
      <c r="B34" s="15" t="s">
        <v>133</v>
      </c>
      <c r="C34" s="15" t="s">
        <v>14</v>
      </c>
      <c r="D34" s="30" t="s">
        <v>132</v>
      </c>
      <c r="E34" s="22">
        <f>E35+E36+E37+E38</f>
        <v>1300000</v>
      </c>
      <c r="F34" s="27">
        <f>F35+F36+F37+F38</f>
        <v>540285.51</v>
      </c>
      <c r="G34" s="23">
        <f t="shared" si="0"/>
        <v>41.560423846153846</v>
      </c>
    </row>
    <row r="35" spans="1:7" ht="25.5" outlineLevel="1">
      <c r="A35" s="15" t="s">
        <v>18</v>
      </c>
      <c r="B35" s="15" t="s">
        <v>19</v>
      </c>
      <c r="C35" s="15" t="s">
        <v>14</v>
      </c>
      <c r="D35" s="21" t="s">
        <v>134</v>
      </c>
      <c r="E35" s="22">
        <v>119600</v>
      </c>
      <c r="F35" s="22">
        <v>44026.8</v>
      </c>
      <c r="G35" s="23">
        <f t="shared" si="0"/>
        <v>36.811705685618733</v>
      </c>
    </row>
    <row r="36" spans="1:7" ht="25.5" outlineLevel="1">
      <c r="A36" s="15" t="s">
        <v>18</v>
      </c>
      <c r="B36" s="15" t="s">
        <v>20</v>
      </c>
      <c r="C36" s="15" t="s">
        <v>14</v>
      </c>
      <c r="D36" s="21" t="s">
        <v>135</v>
      </c>
      <c r="E36" s="22">
        <v>42900</v>
      </c>
      <c r="F36" s="22">
        <v>38974.74</v>
      </c>
      <c r="G36" s="23">
        <f t="shared" si="0"/>
        <v>90.850209790209789</v>
      </c>
    </row>
    <row r="37" spans="1:7" ht="25.5" outlineLevel="1">
      <c r="A37" s="15" t="s">
        <v>18</v>
      </c>
      <c r="B37" s="15" t="s">
        <v>21</v>
      </c>
      <c r="C37" s="15" t="s">
        <v>14</v>
      </c>
      <c r="D37" s="21" t="s">
        <v>136</v>
      </c>
      <c r="E37" s="22">
        <v>401700</v>
      </c>
      <c r="F37" s="22">
        <v>54981.8</v>
      </c>
      <c r="G37" s="23">
        <f t="shared" si="0"/>
        <v>13.687279063978094</v>
      </c>
    </row>
    <row r="38" spans="1:7" ht="25.5" outlineLevel="1">
      <c r="A38" s="15" t="s">
        <v>18</v>
      </c>
      <c r="B38" s="15" t="s">
        <v>22</v>
      </c>
      <c r="C38" s="15" t="s">
        <v>14</v>
      </c>
      <c r="D38" s="21" t="s">
        <v>137</v>
      </c>
      <c r="E38" s="22">
        <v>735800</v>
      </c>
      <c r="F38" s="22">
        <v>402302.17</v>
      </c>
      <c r="G38" s="23">
        <f t="shared" si="0"/>
        <v>54.675478390867084</v>
      </c>
    </row>
    <row r="39" spans="1:7" ht="25.5">
      <c r="A39" s="15" t="s">
        <v>23</v>
      </c>
      <c r="B39" s="15" t="s">
        <v>206</v>
      </c>
      <c r="C39" s="15" t="s">
        <v>25</v>
      </c>
      <c r="D39" s="31" t="s">
        <v>138</v>
      </c>
      <c r="E39" s="22">
        <f>E40</f>
        <v>2864400</v>
      </c>
      <c r="F39" s="22">
        <f>F40+F41</f>
        <v>1264910.56</v>
      </c>
      <c r="G39" s="23">
        <f t="shared" si="0"/>
        <v>44.159703951962022</v>
      </c>
    </row>
    <row r="40" spans="1:7" ht="38.25" outlineLevel="1">
      <c r="A40" s="15" t="s">
        <v>23</v>
      </c>
      <c r="B40" s="15" t="s">
        <v>24</v>
      </c>
      <c r="C40" s="15" t="s">
        <v>25</v>
      </c>
      <c r="D40" s="21" t="s">
        <v>26</v>
      </c>
      <c r="E40" s="22">
        <v>2864400</v>
      </c>
      <c r="F40" s="22">
        <v>1250269.58</v>
      </c>
      <c r="G40" s="23">
        <f t="shared" si="0"/>
        <v>43.648567937438912</v>
      </c>
    </row>
    <row r="41" spans="1:7" ht="25.5" outlineLevel="1">
      <c r="A41" s="15" t="s">
        <v>46</v>
      </c>
      <c r="B41" s="15" t="s">
        <v>215</v>
      </c>
      <c r="C41" s="15" t="s">
        <v>216</v>
      </c>
      <c r="D41" s="21" t="s">
        <v>217</v>
      </c>
      <c r="E41" s="22">
        <f>E42</f>
        <v>0</v>
      </c>
      <c r="F41" s="22">
        <f>F42</f>
        <v>14640.98</v>
      </c>
      <c r="G41" s="23">
        <v>0</v>
      </c>
    </row>
    <row r="42" spans="1:7" ht="25.5" outlineLevel="1">
      <c r="A42" s="15" t="s">
        <v>57</v>
      </c>
      <c r="B42" s="15" t="s">
        <v>218</v>
      </c>
      <c r="C42" s="15" t="s">
        <v>216</v>
      </c>
      <c r="D42" s="21" t="s">
        <v>219</v>
      </c>
      <c r="E42" s="22">
        <v>0</v>
      </c>
      <c r="F42" s="22">
        <v>14640.98</v>
      </c>
      <c r="G42" s="23">
        <v>0</v>
      </c>
    </row>
    <row r="43" spans="1:7" ht="25.5">
      <c r="A43" s="15" t="s">
        <v>12</v>
      </c>
      <c r="B43" s="15" t="s">
        <v>207</v>
      </c>
      <c r="C43" s="15" t="s">
        <v>28</v>
      </c>
      <c r="D43" s="30" t="s">
        <v>139</v>
      </c>
      <c r="E43" s="22">
        <f>E44+E45</f>
        <v>3935000</v>
      </c>
      <c r="F43" s="22">
        <f>F44+F45</f>
        <v>1454426.84</v>
      </c>
      <c r="G43" s="23">
        <f>F43/E43*100</f>
        <v>36.96129199491741</v>
      </c>
    </row>
    <row r="44" spans="1:7" ht="51" outlineLevel="1">
      <c r="A44" s="15" t="s">
        <v>12</v>
      </c>
      <c r="B44" s="15" t="s">
        <v>27</v>
      </c>
      <c r="C44" s="15" t="s">
        <v>28</v>
      </c>
      <c r="D44" s="24" t="s">
        <v>208</v>
      </c>
      <c r="E44" s="22">
        <v>200000</v>
      </c>
      <c r="F44" s="22">
        <v>0</v>
      </c>
      <c r="G44" s="23">
        <f t="shared" si="0"/>
        <v>0</v>
      </c>
    </row>
    <row r="45" spans="1:7" ht="51" outlineLevel="1">
      <c r="A45" s="15" t="s">
        <v>12</v>
      </c>
      <c r="B45" s="15" t="s">
        <v>29</v>
      </c>
      <c r="C45" s="15" t="s">
        <v>30</v>
      </c>
      <c r="D45" s="21" t="s">
        <v>31</v>
      </c>
      <c r="E45" s="22">
        <v>3735000</v>
      </c>
      <c r="F45" s="22">
        <v>1454426.84</v>
      </c>
      <c r="G45" s="23">
        <f t="shared" si="0"/>
        <v>38.94047764390897</v>
      </c>
    </row>
    <row r="46" spans="1:7">
      <c r="A46" s="15" t="s">
        <v>46</v>
      </c>
      <c r="B46" s="15" t="s">
        <v>141</v>
      </c>
      <c r="C46" s="25"/>
      <c r="D46" s="29" t="s">
        <v>140</v>
      </c>
      <c r="E46" s="22">
        <f>SUM(E48:E57)</f>
        <v>337200</v>
      </c>
      <c r="F46" s="22">
        <f>F47+F48+F49+F50+F51+F52+F53+F54+F55+F56+F57</f>
        <v>108092.27</v>
      </c>
      <c r="G46" s="23">
        <f t="shared" ref="G46:G97" si="1">F46/E46*100</f>
        <v>32.055833333333332</v>
      </c>
    </row>
    <row r="47" spans="1:7" ht="76.5">
      <c r="A47" s="15" t="s">
        <v>0</v>
      </c>
      <c r="B47" s="15" t="s">
        <v>220</v>
      </c>
      <c r="C47" s="15" t="s">
        <v>221</v>
      </c>
      <c r="D47" s="32" t="s">
        <v>222</v>
      </c>
      <c r="E47" s="22">
        <v>0</v>
      </c>
      <c r="F47" s="22">
        <v>1100</v>
      </c>
      <c r="G47" s="23">
        <v>0</v>
      </c>
    </row>
    <row r="48" spans="1:7" ht="25.5" outlineLevel="1">
      <c r="A48" s="15" t="s">
        <v>32</v>
      </c>
      <c r="B48" s="15" t="s">
        <v>33</v>
      </c>
      <c r="C48" s="15" t="s">
        <v>34</v>
      </c>
      <c r="D48" s="21" t="s">
        <v>209</v>
      </c>
      <c r="E48" s="22">
        <v>0</v>
      </c>
      <c r="F48" s="22">
        <v>10000</v>
      </c>
      <c r="G48" s="23">
        <v>0</v>
      </c>
    </row>
    <row r="49" spans="1:7" ht="38.25" outlineLevel="1">
      <c r="A49" s="15" t="s">
        <v>35</v>
      </c>
      <c r="B49" s="15" t="s">
        <v>36</v>
      </c>
      <c r="C49" s="15" t="s">
        <v>34</v>
      </c>
      <c r="D49" s="21" t="s">
        <v>37</v>
      </c>
      <c r="E49" s="22">
        <v>1000</v>
      </c>
      <c r="F49" s="22">
        <v>0</v>
      </c>
      <c r="G49" s="23">
        <f t="shared" si="1"/>
        <v>0</v>
      </c>
    </row>
    <row r="50" spans="1:7" ht="38.25" outlineLevel="1">
      <c r="A50" s="15" t="s">
        <v>35</v>
      </c>
      <c r="B50" s="15" t="s">
        <v>38</v>
      </c>
      <c r="C50" s="15" t="s">
        <v>34</v>
      </c>
      <c r="D50" s="21" t="s">
        <v>39</v>
      </c>
      <c r="E50" s="22">
        <v>0</v>
      </c>
      <c r="F50" s="22">
        <v>2771.5</v>
      </c>
      <c r="G50" s="23">
        <v>0</v>
      </c>
    </row>
    <row r="51" spans="1:7" ht="25.5" outlineLevel="1">
      <c r="A51" s="15" t="s">
        <v>40</v>
      </c>
      <c r="B51" s="15" t="s">
        <v>41</v>
      </c>
      <c r="C51" s="15" t="s">
        <v>34</v>
      </c>
      <c r="D51" s="21" t="s">
        <v>142</v>
      </c>
      <c r="E51" s="22">
        <v>157300</v>
      </c>
      <c r="F51" s="22">
        <v>10000</v>
      </c>
      <c r="G51" s="23">
        <f t="shared" si="1"/>
        <v>6.3572790845518119</v>
      </c>
    </row>
    <row r="52" spans="1:7" ht="63.75" outlineLevel="1">
      <c r="A52" s="15" t="s">
        <v>32</v>
      </c>
      <c r="B52" s="15" t="s">
        <v>42</v>
      </c>
      <c r="C52" s="15" t="s">
        <v>34</v>
      </c>
      <c r="D52" s="21" t="s">
        <v>43</v>
      </c>
      <c r="E52" s="22">
        <v>50000</v>
      </c>
      <c r="F52" s="22">
        <v>0</v>
      </c>
      <c r="G52" s="23">
        <f t="shared" si="1"/>
        <v>0</v>
      </c>
    </row>
    <row r="53" spans="1:7" ht="38.25" outlineLevel="1">
      <c r="A53" s="15" t="s">
        <v>35</v>
      </c>
      <c r="B53" s="15" t="s">
        <v>44</v>
      </c>
      <c r="C53" s="15" t="s">
        <v>34</v>
      </c>
      <c r="D53" s="21" t="s">
        <v>45</v>
      </c>
      <c r="E53" s="22">
        <v>0</v>
      </c>
      <c r="F53" s="22">
        <v>21671.5</v>
      </c>
      <c r="G53" s="23">
        <v>0</v>
      </c>
    </row>
    <row r="54" spans="1:7" ht="76.5" outlineLevel="1">
      <c r="A54" s="15" t="s">
        <v>40</v>
      </c>
      <c r="B54" s="15" t="s">
        <v>47</v>
      </c>
      <c r="C54" s="15" t="s">
        <v>34</v>
      </c>
      <c r="D54" s="24" t="s">
        <v>143</v>
      </c>
      <c r="E54" s="22">
        <v>4000</v>
      </c>
      <c r="F54" s="22">
        <v>2000</v>
      </c>
      <c r="G54" s="23">
        <f t="shared" si="1"/>
        <v>50</v>
      </c>
    </row>
    <row r="55" spans="1:7" ht="76.5" outlineLevel="1">
      <c r="A55" s="15" t="s">
        <v>48</v>
      </c>
      <c r="B55" s="15" t="s">
        <v>47</v>
      </c>
      <c r="C55" s="15" t="s">
        <v>34</v>
      </c>
      <c r="D55" s="33" t="s">
        <v>143</v>
      </c>
      <c r="E55" s="22">
        <v>0</v>
      </c>
      <c r="F55" s="22">
        <v>7000</v>
      </c>
      <c r="G55" s="23">
        <v>0</v>
      </c>
    </row>
    <row r="56" spans="1:7" ht="76.5" outlineLevel="1">
      <c r="A56" s="15" t="s">
        <v>49</v>
      </c>
      <c r="B56" s="15" t="s">
        <v>47</v>
      </c>
      <c r="C56" s="15" t="s">
        <v>34</v>
      </c>
      <c r="D56" s="33" t="s">
        <v>144</v>
      </c>
      <c r="E56" s="22">
        <v>8300</v>
      </c>
      <c r="F56" s="22">
        <v>1000</v>
      </c>
      <c r="G56" s="23">
        <f t="shared" si="1"/>
        <v>12.048192771084338</v>
      </c>
    </row>
    <row r="57" spans="1:7" ht="51">
      <c r="A57" s="34" t="s">
        <v>46</v>
      </c>
      <c r="B57" s="34" t="s">
        <v>50</v>
      </c>
      <c r="C57" s="34" t="s">
        <v>34</v>
      </c>
      <c r="D57" s="35" t="s">
        <v>51</v>
      </c>
      <c r="E57" s="36">
        <f>E58+E59+E60+E62+E63</f>
        <v>116600</v>
      </c>
      <c r="F57" s="36">
        <f>F58+F59+F60+F62+F63+F61</f>
        <v>52549.270000000004</v>
      </c>
      <c r="G57" s="23">
        <f t="shared" si="1"/>
        <v>45.067984562607208</v>
      </c>
    </row>
    <row r="58" spans="1:7" ht="38.25" outlineLevel="1">
      <c r="A58" s="15" t="s">
        <v>52</v>
      </c>
      <c r="B58" s="15" t="s">
        <v>50</v>
      </c>
      <c r="C58" s="15" t="s">
        <v>34</v>
      </c>
      <c r="D58" s="21" t="s">
        <v>51</v>
      </c>
      <c r="E58" s="22">
        <v>15000</v>
      </c>
      <c r="F58" s="22">
        <v>13000</v>
      </c>
      <c r="G58" s="23">
        <f t="shared" si="1"/>
        <v>86.666666666666671</v>
      </c>
    </row>
    <row r="59" spans="1:7" ht="38.25" outlineLevel="1">
      <c r="A59" s="21" t="s">
        <v>12</v>
      </c>
      <c r="B59" s="21" t="s">
        <v>50</v>
      </c>
      <c r="C59" s="15" t="s">
        <v>34</v>
      </c>
      <c r="D59" s="21" t="s">
        <v>51</v>
      </c>
      <c r="E59" s="22">
        <v>17900</v>
      </c>
      <c r="F59" s="22">
        <v>2500</v>
      </c>
      <c r="G59" s="23">
        <f t="shared" si="1"/>
        <v>13.966480446927374</v>
      </c>
    </row>
    <row r="60" spans="1:7" ht="38.25" outlineLevel="1">
      <c r="A60" s="21" t="s">
        <v>40</v>
      </c>
      <c r="B60" s="21" t="s">
        <v>53</v>
      </c>
      <c r="C60" s="15" t="s">
        <v>34</v>
      </c>
      <c r="D60" s="24" t="s">
        <v>145</v>
      </c>
      <c r="E60" s="22">
        <v>75600</v>
      </c>
      <c r="F60" s="22">
        <v>1200</v>
      </c>
      <c r="G60" s="23">
        <f t="shared" si="1"/>
        <v>1.5873015873015872</v>
      </c>
    </row>
    <row r="61" spans="1:7" ht="38.25" outlineLevel="1">
      <c r="A61" s="21" t="s">
        <v>0</v>
      </c>
      <c r="B61" s="21" t="s">
        <v>53</v>
      </c>
      <c r="C61" s="15" t="s">
        <v>34</v>
      </c>
      <c r="D61" s="24" t="s">
        <v>145</v>
      </c>
      <c r="E61" s="22">
        <v>0</v>
      </c>
      <c r="F61" s="22">
        <v>28369.27</v>
      </c>
      <c r="G61" s="23">
        <v>0</v>
      </c>
    </row>
    <row r="62" spans="1:7" ht="38.25" outlineLevel="1">
      <c r="A62" s="21" t="s">
        <v>48</v>
      </c>
      <c r="B62" s="21" t="s">
        <v>53</v>
      </c>
      <c r="C62" s="15" t="s">
        <v>34</v>
      </c>
      <c r="D62" s="24" t="s">
        <v>145</v>
      </c>
      <c r="E62" s="22">
        <v>0</v>
      </c>
      <c r="F62" s="22">
        <v>7480</v>
      </c>
      <c r="G62" s="23">
        <v>0</v>
      </c>
    </row>
    <row r="63" spans="1:7" ht="38.25" outlineLevel="1">
      <c r="A63" s="21" t="s">
        <v>49</v>
      </c>
      <c r="B63" s="21" t="s">
        <v>53</v>
      </c>
      <c r="C63" s="15" t="s">
        <v>34</v>
      </c>
      <c r="D63" s="24" t="s">
        <v>51</v>
      </c>
      <c r="E63" s="22">
        <v>8100</v>
      </c>
      <c r="F63" s="22">
        <v>0</v>
      </c>
      <c r="G63" s="23">
        <f t="shared" si="1"/>
        <v>0</v>
      </c>
    </row>
    <row r="64" spans="1:7">
      <c r="A64" s="21" t="s">
        <v>46</v>
      </c>
      <c r="B64" s="21" t="s">
        <v>184</v>
      </c>
      <c r="C64" s="15" t="s">
        <v>185</v>
      </c>
      <c r="D64" s="15" t="s">
        <v>183</v>
      </c>
      <c r="E64" s="22">
        <f>E65+E67</f>
        <v>107206.02</v>
      </c>
      <c r="F64" s="22">
        <f>F65+F67</f>
        <v>74745.95</v>
      </c>
      <c r="G64" s="23">
        <f>F64/E64*100</f>
        <v>69.721784280397685</v>
      </c>
    </row>
    <row r="65" spans="1:7" ht="25.5" outlineLevel="1">
      <c r="A65" s="21" t="s">
        <v>46</v>
      </c>
      <c r="B65" s="21" t="s">
        <v>210</v>
      </c>
      <c r="C65" s="15" t="s">
        <v>55</v>
      </c>
      <c r="D65" s="35" t="s">
        <v>56</v>
      </c>
      <c r="E65" s="22">
        <v>0</v>
      </c>
      <c r="F65" s="22">
        <f>F66</f>
        <v>180.91</v>
      </c>
      <c r="G65" s="23">
        <v>0</v>
      </c>
    </row>
    <row r="66" spans="1:7" ht="25.5" outlineLevel="1">
      <c r="A66" s="21" t="s">
        <v>12</v>
      </c>
      <c r="B66" s="21" t="s">
        <v>54</v>
      </c>
      <c r="C66" s="15" t="s">
        <v>55</v>
      </c>
      <c r="D66" s="21" t="s">
        <v>56</v>
      </c>
      <c r="E66" s="22">
        <v>0</v>
      </c>
      <c r="F66" s="22">
        <v>180.91</v>
      </c>
      <c r="G66" s="23">
        <v>0</v>
      </c>
    </row>
    <row r="67" spans="1:7" ht="25.5">
      <c r="A67" s="21" t="s">
        <v>46</v>
      </c>
      <c r="B67" s="21" t="s">
        <v>186</v>
      </c>
      <c r="C67" s="15" t="s">
        <v>55</v>
      </c>
      <c r="D67" s="35" t="s">
        <v>60</v>
      </c>
      <c r="E67" s="22">
        <f>E68+E69</f>
        <v>107206.02</v>
      </c>
      <c r="F67" s="22">
        <f>F68+F69</f>
        <v>74565.039999999994</v>
      </c>
      <c r="G67" s="23">
        <f>F67/E67*100</f>
        <v>69.553034428477048</v>
      </c>
    </row>
    <row r="68" spans="1:7" ht="25.5" outlineLevel="1">
      <c r="A68" s="21" t="s">
        <v>57</v>
      </c>
      <c r="B68" s="21" t="s">
        <v>59</v>
      </c>
      <c r="C68" s="15" t="s">
        <v>55</v>
      </c>
      <c r="D68" s="21" t="s">
        <v>60</v>
      </c>
      <c r="E68" s="22">
        <v>87206.02</v>
      </c>
      <c r="F68" s="22">
        <v>74565.039999999994</v>
      </c>
      <c r="G68" s="23">
        <f>F68/E68*100</f>
        <v>85.504464026680722</v>
      </c>
    </row>
    <row r="69" spans="1:7" ht="25.5" outlineLevel="1">
      <c r="A69" s="21" t="s">
        <v>58</v>
      </c>
      <c r="B69" s="21" t="s">
        <v>59</v>
      </c>
      <c r="C69" s="21" t="s">
        <v>55</v>
      </c>
      <c r="D69" s="21" t="s">
        <v>60</v>
      </c>
      <c r="E69" s="22">
        <v>20000</v>
      </c>
      <c r="F69" s="22">
        <v>0</v>
      </c>
      <c r="G69" s="23">
        <f t="shared" si="1"/>
        <v>0</v>
      </c>
    </row>
    <row r="70" spans="1:7" outlineLevel="1">
      <c r="A70" s="21" t="s">
        <v>46</v>
      </c>
      <c r="B70" s="21" t="s">
        <v>180</v>
      </c>
      <c r="C70" s="21" t="s">
        <v>199</v>
      </c>
      <c r="D70" s="30" t="s">
        <v>179</v>
      </c>
      <c r="E70" s="37">
        <f>E71+E114+E117+E119+E121</f>
        <v>478289871.87</v>
      </c>
      <c r="F70" s="37">
        <f>F71+F114+F117+F119+F121</f>
        <v>239680542.55000001</v>
      </c>
      <c r="G70" s="23">
        <f t="shared" si="1"/>
        <v>50.111983683222462</v>
      </c>
    </row>
    <row r="71" spans="1:7" ht="38.25" outlineLevel="1">
      <c r="A71" s="21" t="s">
        <v>46</v>
      </c>
      <c r="B71" s="21" t="s">
        <v>182</v>
      </c>
      <c r="C71" s="21" t="s">
        <v>62</v>
      </c>
      <c r="D71" s="30" t="s">
        <v>181</v>
      </c>
      <c r="E71" s="37">
        <f>E72+E75+E92+E115+E116</f>
        <v>446176314.93000001</v>
      </c>
      <c r="F71" s="37">
        <f>F72+F75+F92+F115+F116</f>
        <v>220627595.61000001</v>
      </c>
      <c r="G71" s="23">
        <f t="shared" si="1"/>
        <v>49.448522529622387</v>
      </c>
    </row>
    <row r="72" spans="1:7" ht="25.5">
      <c r="A72" s="35" t="s">
        <v>58</v>
      </c>
      <c r="B72" s="35" t="s">
        <v>147</v>
      </c>
      <c r="C72" s="35" t="s">
        <v>62</v>
      </c>
      <c r="D72" s="38" t="s">
        <v>146</v>
      </c>
      <c r="E72" s="39">
        <f>E73+E74</f>
        <v>157052700</v>
      </c>
      <c r="F72" s="39">
        <f>F73+F74</f>
        <v>91908600</v>
      </c>
      <c r="G72" s="40">
        <f t="shared" si="1"/>
        <v>58.520865925896217</v>
      </c>
    </row>
    <row r="73" spans="1:7" ht="51" outlineLevel="1">
      <c r="A73" s="15" t="s">
        <v>58</v>
      </c>
      <c r="B73" s="15" t="s">
        <v>61</v>
      </c>
      <c r="C73" s="15" t="s">
        <v>62</v>
      </c>
      <c r="D73" s="21" t="s">
        <v>148</v>
      </c>
      <c r="E73" s="22">
        <v>135192900</v>
      </c>
      <c r="F73" s="22">
        <v>80978600</v>
      </c>
      <c r="G73" s="23">
        <f t="shared" si="1"/>
        <v>59.898559761644286</v>
      </c>
    </row>
    <row r="74" spans="1:7" ht="38.25" outlineLevel="1">
      <c r="A74" s="15" t="s">
        <v>58</v>
      </c>
      <c r="B74" s="15" t="s">
        <v>63</v>
      </c>
      <c r="C74" s="15" t="s">
        <v>62</v>
      </c>
      <c r="D74" s="21" t="s">
        <v>64</v>
      </c>
      <c r="E74" s="22">
        <v>21859800</v>
      </c>
      <c r="F74" s="22">
        <v>10930000</v>
      </c>
      <c r="G74" s="23">
        <f t="shared" si="1"/>
        <v>50.000457460726999</v>
      </c>
    </row>
    <row r="75" spans="1:7" ht="25.5">
      <c r="A75" s="34" t="s">
        <v>58</v>
      </c>
      <c r="B75" s="34" t="s">
        <v>150</v>
      </c>
      <c r="C75" s="34" t="s">
        <v>62</v>
      </c>
      <c r="D75" s="41" t="s">
        <v>149</v>
      </c>
      <c r="E75" s="36">
        <f>SUM(E76:E91)</f>
        <v>68095066.400000006</v>
      </c>
      <c r="F75" s="42">
        <f>SUM(F76:F91)</f>
        <v>18581752.399999999</v>
      </c>
      <c r="G75" s="40">
        <f t="shared" si="1"/>
        <v>27.287956943676605</v>
      </c>
    </row>
    <row r="76" spans="1:7" ht="76.5" outlineLevel="1">
      <c r="A76" s="15" t="s">
        <v>58</v>
      </c>
      <c r="B76" s="15" t="s">
        <v>65</v>
      </c>
      <c r="C76" s="15" t="s">
        <v>62</v>
      </c>
      <c r="D76" s="21" t="s">
        <v>66</v>
      </c>
      <c r="E76" s="22">
        <v>3203000</v>
      </c>
      <c r="F76" s="22">
        <v>2136000</v>
      </c>
      <c r="G76" s="23">
        <f t="shared" si="1"/>
        <v>66.687480487043388</v>
      </c>
    </row>
    <row r="77" spans="1:7" ht="63.75" outlineLevel="1">
      <c r="A77" s="15" t="s">
        <v>58</v>
      </c>
      <c r="B77" s="15" t="s">
        <v>223</v>
      </c>
      <c r="C77" s="15" t="s">
        <v>62</v>
      </c>
      <c r="D77" s="43" t="s">
        <v>224</v>
      </c>
      <c r="E77" s="22">
        <v>139720</v>
      </c>
      <c r="F77" s="22">
        <v>93150</v>
      </c>
      <c r="G77" s="23">
        <f t="shared" si="1"/>
        <v>66.669052390495281</v>
      </c>
    </row>
    <row r="78" spans="1:7" ht="76.5" outlineLevel="1">
      <c r="A78" s="15" t="s">
        <v>58</v>
      </c>
      <c r="B78" s="15" t="s">
        <v>225</v>
      </c>
      <c r="C78" s="15" t="s">
        <v>62</v>
      </c>
      <c r="D78" s="44" t="s">
        <v>226</v>
      </c>
      <c r="E78" s="22">
        <v>611400</v>
      </c>
      <c r="F78" s="22">
        <v>0</v>
      </c>
      <c r="G78" s="23">
        <f t="shared" si="1"/>
        <v>0</v>
      </c>
    </row>
    <row r="79" spans="1:7" ht="38.25" outlineLevel="1">
      <c r="A79" s="15" t="s">
        <v>58</v>
      </c>
      <c r="B79" s="15" t="s">
        <v>67</v>
      </c>
      <c r="C79" s="15" t="s">
        <v>62</v>
      </c>
      <c r="D79" s="24" t="s">
        <v>187</v>
      </c>
      <c r="E79" s="22">
        <v>259600</v>
      </c>
      <c r="F79" s="22">
        <v>0</v>
      </c>
      <c r="G79" s="23">
        <f t="shared" si="1"/>
        <v>0</v>
      </c>
    </row>
    <row r="80" spans="1:7" ht="38.25" outlineLevel="1">
      <c r="A80" s="15" t="s">
        <v>58</v>
      </c>
      <c r="B80" s="15" t="s">
        <v>68</v>
      </c>
      <c r="C80" s="15" t="s">
        <v>62</v>
      </c>
      <c r="D80" s="21" t="s">
        <v>157</v>
      </c>
      <c r="E80" s="22">
        <v>355600</v>
      </c>
      <c r="F80" s="22">
        <v>355600</v>
      </c>
      <c r="G80" s="23">
        <f t="shared" si="1"/>
        <v>100</v>
      </c>
    </row>
    <row r="81" spans="1:7" ht="51" outlineLevel="1">
      <c r="A81" s="15" t="s">
        <v>58</v>
      </c>
      <c r="B81" s="15" t="s">
        <v>69</v>
      </c>
      <c r="C81" s="15" t="s">
        <v>62</v>
      </c>
      <c r="D81" s="24" t="s">
        <v>156</v>
      </c>
      <c r="E81" s="22">
        <v>103200</v>
      </c>
      <c r="F81" s="22">
        <v>0</v>
      </c>
      <c r="G81" s="23">
        <f t="shared" si="1"/>
        <v>0</v>
      </c>
    </row>
    <row r="82" spans="1:7" ht="63.75" outlineLevel="1">
      <c r="A82" s="15" t="s">
        <v>58</v>
      </c>
      <c r="B82" s="15" t="s">
        <v>70</v>
      </c>
      <c r="C82" s="15" t="s">
        <v>62</v>
      </c>
      <c r="D82" s="24" t="s">
        <v>158</v>
      </c>
      <c r="E82" s="22">
        <v>1650700</v>
      </c>
      <c r="F82" s="22">
        <v>569000</v>
      </c>
      <c r="G82" s="23">
        <f t="shared" si="1"/>
        <v>34.470224753135028</v>
      </c>
    </row>
    <row r="83" spans="1:7" ht="63.75" outlineLevel="1">
      <c r="A83" s="15" t="s">
        <v>58</v>
      </c>
      <c r="B83" s="15" t="s">
        <v>71</v>
      </c>
      <c r="C83" s="15" t="s">
        <v>62</v>
      </c>
      <c r="D83" s="21" t="s">
        <v>159</v>
      </c>
      <c r="E83" s="22">
        <v>21907500</v>
      </c>
      <c r="F83" s="22">
        <v>0</v>
      </c>
      <c r="G83" s="23">
        <f t="shared" si="1"/>
        <v>0</v>
      </c>
    </row>
    <row r="84" spans="1:7" ht="51" outlineLevel="1">
      <c r="A84" s="15" t="s">
        <v>58</v>
      </c>
      <c r="B84" s="15" t="s">
        <v>72</v>
      </c>
      <c r="C84" s="15" t="s">
        <v>62</v>
      </c>
      <c r="D84" s="21" t="s">
        <v>160</v>
      </c>
      <c r="E84" s="22">
        <v>340000</v>
      </c>
      <c r="F84" s="22">
        <v>0</v>
      </c>
      <c r="G84" s="23">
        <f t="shared" si="1"/>
        <v>0</v>
      </c>
    </row>
    <row r="85" spans="1:7" ht="89.25" outlineLevel="1">
      <c r="A85" s="15" t="s">
        <v>58</v>
      </c>
      <c r="B85" s="15" t="s">
        <v>73</v>
      </c>
      <c r="C85" s="15" t="s">
        <v>62</v>
      </c>
      <c r="D85" s="24" t="s">
        <v>74</v>
      </c>
      <c r="E85" s="22">
        <v>1656700</v>
      </c>
      <c r="F85" s="22">
        <v>934636</v>
      </c>
      <c r="G85" s="23">
        <f t="shared" si="1"/>
        <v>56.415524838534438</v>
      </c>
    </row>
    <row r="86" spans="1:7" ht="165.75" outlineLevel="1">
      <c r="A86" s="15" t="s">
        <v>58</v>
      </c>
      <c r="B86" s="15" t="s">
        <v>227</v>
      </c>
      <c r="C86" s="15" t="s">
        <v>62</v>
      </c>
      <c r="D86" s="45" t="s">
        <v>238</v>
      </c>
      <c r="E86" s="22">
        <v>24493366.399999999</v>
      </c>
      <c r="F86" s="22">
        <v>14493366.4</v>
      </c>
      <c r="G86" s="23">
        <f t="shared" si="1"/>
        <v>59.17261908105862</v>
      </c>
    </row>
    <row r="87" spans="1:7" ht="63.75" outlineLevel="1">
      <c r="A87" s="15" t="s">
        <v>58</v>
      </c>
      <c r="B87" s="15" t="s">
        <v>75</v>
      </c>
      <c r="C87" s="15" t="s">
        <v>62</v>
      </c>
      <c r="D87" s="21" t="s">
        <v>161</v>
      </c>
      <c r="E87" s="22">
        <v>855800</v>
      </c>
      <c r="F87" s="22">
        <v>0</v>
      </c>
      <c r="G87" s="23">
        <f t="shared" si="1"/>
        <v>0</v>
      </c>
    </row>
    <row r="88" spans="1:7" ht="102" outlineLevel="1">
      <c r="A88" s="15" t="s">
        <v>58</v>
      </c>
      <c r="B88" s="15" t="s">
        <v>76</v>
      </c>
      <c r="C88" s="15" t="s">
        <v>62</v>
      </c>
      <c r="D88" s="24" t="s">
        <v>162</v>
      </c>
      <c r="E88" s="22">
        <v>679000</v>
      </c>
      <c r="F88" s="22">
        <v>0</v>
      </c>
      <c r="G88" s="23">
        <f t="shared" si="1"/>
        <v>0</v>
      </c>
    </row>
    <row r="89" spans="1:7" ht="89.25" outlineLevel="1">
      <c r="A89" s="15" t="s">
        <v>58</v>
      </c>
      <c r="B89" s="15" t="s">
        <v>77</v>
      </c>
      <c r="C89" s="15" t="s">
        <v>62</v>
      </c>
      <c r="D89" s="24" t="s">
        <v>163</v>
      </c>
      <c r="E89" s="22">
        <v>8701080</v>
      </c>
      <c r="F89" s="22">
        <v>0</v>
      </c>
      <c r="G89" s="23">
        <f t="shared" si="1"/>
        <v>0</v>
      </c>
    </row>
    <row r="90" spans="1:7" ht="38.25" outlineLevel="1">
      <c r="A90" s="15" t="s">
        <v>58</v>
      </c>
      <c r="B90" s="15" t="s">
        <v>228</v>
      </c>
      <c r="C90" s="15" t="s">
        <v>62</v>
      </c>
      <c r="D90" s="44" t="s">
        <v>229</v>
      </c>
      <c r="E90" s="22">
        <v>568200</v>
      </c>
      <c r="F90" s="22">
        <v>0</v>
      </c>
      <c r="G90" s="23">
        <f t="shared" si="1"/>
        <v>0</v>
      </c>
    </row>
    <row r="91" spans="1:7" ht="76.5" outlineLevel="1">
      <c r="A91" s="15" t="s">
        <v>58</v>
      </c>
      <c r="B91" s="15" t="s">
        <v>230</v>
      </c>
      <c r="C91" s="15" t="s">
        <v>62</v>
      </c>
      <c r="D91" s="45" t="s">
        <v>231</v>
      </c>
      <c r="E91" s="22">
        <v>2570200</v>
      </c>
      <c r="F91" s="22">
        <v>0</v>
      </c>
      <c r="G91" s="23">
        <f t="shared" si="1"/>
        <v>0</v>
      </c>
    </row>
    <row r="92" spans="1:7" ht="25.5">
      <c r="A92" s="34" t="s">
        <v>58</v>
      </c>
      <c r="B92" s="34" t="s">
        <v>152</v>
      </c>
      <c r="C92" s="34" t="s">
        <v>62</v>
      </c>
      <c r="D92" s="38" t="s">
        <v>151</v>
      </c>
      <c r="E92" s="36">
        <f>E93+E94+E112+E111</f>
        <v>220965148.53</v>
      </c>
      <c r="F92" s="36">
        <f>F93+F94+F112+F111</f>
        <v>110137243.21000001</v>
      </c>
      <c r="G92" s="40">
        <f t="shared" si="1"/>
        <v>49.843716958399384</v>
      </c>
    </row>
    <row r="93" spans="1:7" ht="51" outlineLevel="1">
      <c r="A93" s="15" t="s">
        <v>58</v>
      </c>
      <c r="B93" s="15" t="s">
        <v>78</v>
      </c>
      <c r="C93" s="15" t="s">
        <v>62</v>
      </c>
      <c r="D93" s="21" t="s">
        <v>79</v>
      </c>
      <c r="E93" s="22">
        <v>1328800</v>
      </c>
      <c r="F93" s="22">
        <v>735000</v>
      </c>
      <c r="G93" s="23">
        <f t="shared" si="1"/>
        <v>55.313064419024684</v>
      </c>
    </row>
    <row r="94" spans="1:7" ht="25.5">
      <c r="A94" s="34" t="s">
        <v>58</v>
      </c>
      <c r="B94" s="34" t="s">
        <v>154</v>
      </c>
      <c r="C94" s="34" t="s">
        <v>62</v>
      </c>
      <c r="D94" s="46" t="s">
        <v>153</v>
      </c>
      <c r="E94" s="36">
        <f>SUM(E95:E110)</f>
        <v>219610000</v>
      </c>
      <c r="F94" s="36">
        <f>SUM(F95:F110)</f>
        <v>109388202.86</v>
      </c>
      <c r="G94" s="40">
        <f t="shared" si="1"/>
        <v>49.810210309184463</v>
      </c>
    </row>
    <row r="95" spans="1:7" ht="76.5" outlineLevel="1">
      <c r="A95" s="15" t="s">
        <v>58</v>
      </c>
      <c r="B95" s="15" t="s">
        <v>80</v>
      </c>
      <c r="C95" s="15" t="s">
        <v>62</v>
      </c>
      <c r="D95" s="24" t="s">
        <v>155</v>
      </c>
      <c r="E95" s="22">
        <v>16016500</v>
      </c>
      <c r="F95" s="22">
        <v>7160000</v>
      </c>
      <c r="G95" s="23">
        <f t="shared" si="1"/>
        <v>44.703899104048951</v>
      </c>
    </row>
    <row r="96" spans="1:7" ht="63.75" outlineLevel="1">
      <c r="A96" s="15" t="s">
        <v>58</v>
      </c>
      <c r="B96" s="15" t="s">
        <v>81</v>
      </c>
      <c r="C96" s="15" t="s">
        <v>62</v>
      </c>
      <c r="D96" s="24" t="s">
        <v>196</v>
      </c>
      <c r="E96" s="22">
        <v>142500</v>
      </c>
      <c r="F96" s="22">
        <v>0</v>
      </c>
      <c r="G96" s="23">
        <f t="shared" si="1"/>
        <v>0</v>
      </c>
    </row>
    <row r="97" spans="1:7" ht="114.75" outlineLevel="1">
      <c r="A97" s="15" t="s">
        <v>58</v>
      </c>
      <c r="B97" s="15" t="s">
        <v>82</v>
      </c>
      <c r="C97" s="15" t="s">
        <v>62</v>
      </c>
      <c r="D97" s="24" t="s">
        <v>214</v>
      </c>
      <c r="E97" s="22">
        <v>30900</v>
      </c>
      <c r="F97" s="22">
        <v>15100</v>
      </c>
      <c r="G97" s="23">
        <f t="shared" si="1"/>
        <v>48.867313915857608</v>
      </c>
    </row>
    <row r="98" spans="1:7" ht="76.5" outlineLevel="1">
      <c r="A98" s="15" t="s">
        <v>58</v>
      </c>
      <c r="B98" s="15" t="s">
        <v>83</v>
      </c>
      <c r="C98" s="15" t="s">
        <v>62</v>
      </c>
      <c r="D98" s="24" t="s">
        <v>188</v>
      </c>
      <c r="E98" s="22">
        <v>5424500</v>
      </c>
      <c r="F98" s="22">
        <v>2703860</v>
      </c>
      <c r="G98" s="23">
        <f t="shared" ref="G98:G122" si="2">F98/E98*100</f>
        <v>49.845331366946262</v>
      </c>
    </row>
    <row r="99" spans="1:7" ht="38.25" outlineLevel="1">
      <c r="A99" s="15" t="s">
        <v>58</v>
      </c>
      <c r="B99" s="15" t="s">
        <v>84</v>
      </c>
      <c r="C99" s="15" t="s">
        <v>62</v>
      </c>
      <c r="D99" s="24" t="s">
        <v>189</v>
      </c>
      <c r="E99" s="22">
        <v>53300</v>
      </c>
      <c r="F99" s="22">
        <v>26669</v>
      </c>
      <c r="G99" s="23">
        <f t="shared" si="2"/>
        <v>50.035647279549721</v>
      </c>
    </row>
    <row r="100" spans="1:7" ht="38.25" outlineLevel="1">
      <c r="A100" s="15" t="s">
        <v>58</v>
      </c>
      <c r="B100" s="15" t="s">
        <v>85</v>
      </c>
      <c r="C100" s="15" t="s">
        <v>62</v>
      </c>
      <c r="D100" s="24" t="s">
        <v>190</v>
      </c>
      <c r="E100" s="22">
        <v>2397700</v>
      </c>
      <c r="F100" s="22">
        <v>1372060</v>
      </c>
      <c r="G100" s="23">
        <f t="shared" si="2"/>
        <v>57.224006339408596</v>
      </c>
    </row>
    <row r="101" spans="1:7" ht="63.75" outlineLevel="1">
      <c r="A101" s="15" t="s">
        <v>58</v>
      </c>
      <c r="B101" s="15" t="s">
        <v>86</v>
      </c>
      <c r="C101" s="15" t="s">
        <v>62</v>
      </c>
      <c r="D101" s="24" t="s">
        <v>191</v>
      </c>
      <c r="E101" s="22">
        <v>601000</v>
      </c>
      <c r="F101" s="22">
        <v>0</v>
      </c>
      <c r="G101" s="23">
        <f t="shared" si="2"/>
        <v>0</v>
      </c>
    </row>
    <row r="102" spans="1:7" ht="63.75" outlineLevel="1">
      <c r="A102" s="15" t="s">
        <v>58</v>
      </c>
      <c r="B102" s="15" t="s">
        <v>87</v>
      </c>
      <c r="C102" s="15" t="s">
        <v>62</v>
      </c>
      <c r="D102" s="24" t="s">
        <v>192</v>
      </c>
      <c r="E102" s="22">
        <v>1274000</v>
      </c>
      <c r="F102" s="22">
        <v>647884</v>
      </c>
      <c r="G102" s="23">
        <f t="shared" si="2"/>
        <v>50.85431711145997</v>
      </c>
    </row>
    <row r="103" spans="1:7" ht="127.5" outlineLevel="1">
      <c r="A103" s="15" t="s">
        <v>58</v>
      </c>
      <c r="B103" s="15" t="s">
        <v>88</v>
      </c>
      <c r="C103" s="15" t="s">
        <v>62</v>
      </c>
      <c r="D103" s="24" t="s">
        <v>164</v>
      </c>
      <c r="E103" s="22">
        <v>29900</v>
      </c>
      <c r="F103" s="22">
        <v>2492</v>
      </c>
      <c r="G103" s="23">
        <f t="shared" si="2"/>
        <v>8.3344481605351177</v>
      </c>
    </row>
    <row r="104" spans="1:7" ht="76.5" outlineLevel="1">
      <c r="A104" s="15" t="s">
        <v>58</v>
      </c>
      <c r="B104" s="15" t="s">
        <v>89</v>
      </c>
      <c r="C104" s="15" t="s">
        <v>62</v>
      </c>
      <c r="D104" s="24" t="s">
        <v>165</v>
      </c>
      <c r="E104" s="22">
        <v>786900</v>
      </c>
      <c r="F104" s="22">
        <v>372950</v>
      </c>
      <c r="G104" s="23">
        <f t="shared" si="2"/>
        <v>47.39484051340704</v>
      </c>
    </row>
    <row r="105" spans="1:7" ht="127.5" outlineLevel="1">
      <c r="A105" s="15" t="s">
        <v>58</v>
      </c>
      <c r="B105" s="15" t="s">
        <v>90</v>
      </c>
      <c r="C105" s="15" t="s">
        <v>62</v>
      </c>
      <c r="D105" s="24" t="s">
        <v>197</v>
      </c>
      <c r="E105" s="22">
        <v>119545200</v>
      </c>
      <c r="F105" s="22">
        <v>68802601.189999998</v>
      </c>
      <c r="G105" s="23">
        <f t="shared" si="2"/>
        <v>57.553629246510937</v>
      </c>
    </row>
    <row r="106" spans="1:7" ht="89.25" outlineLevel="1">
      <c r="A106" s="15" t="s">
        <v>58</v>
      </c>
      <c r="B106" s="15" t="s">
        <v>91</v>
      </c>
      <c r="C106" s="15" t="s">
        <v>62</v>
      </c>
      <c r="D106" s="24" t="s">
        <v>166</v>
      </c>
      <c r="E106" s="22">
        <v>8871700</v>
      </c>
      <c r="F106" s="22">
        <v>3683136</v>
      </c>
      <c r="G106" s="23">
        <f t="shared" si="2"/>
        <v>41.51556071553366</v>
      </c>
    </row>
    <row r="107" spans="1:7" ht="63.75" outlineLevel="1">
      <c r="A107" s="15" t="s">
        <v>58</v>
      </c>
      <c r="B107" s="15" t="s">
        <v>92</v>
      </c>
      <c r="C107" s="15" t="s">
        <v>62</v>
      </c>
      <c r="D107" s="24" t="s">
        <v>167</v>
      </c>
      <c r="E107" s="22">
        <v>20359300</v>
      </c>
      <c r="F107" s="22">
        <v>8483041.6699999999</v>
      </c>
      <c r="G107" s="23">
        <f t="shared" si="2"/>
        <v>41.666666683039196</v>
      </c>
    </row>
    <row r="108" spans="1:7" ht="114.75" outlineLevel="1">
      <c r="A108" s="15" t="s">
        <v>58</v>
      </c>
      <c r="B108" s="15" t="s">
        <v>93</v>
      </c>
      <c r="C108" s="15" t="s">
        <v>62</v>
      </c>
      <c r="D108" s="24" t="s">
        <v>168</v>
      </c>
      <c r="E108" s="22">
        <v>36586100</v>
      </c>
      <c r="F108" s="22">
        <v>12377509</v>
      </c>
      <c r="G108" s="23">
        <f t="shared" si="2"/>
        <v>33.831179054340311</v>
      </c>
    </row>
    <row r="109" spans="1:7" ht="63.75" outlineLevel="1">
      <c r="A109" s="15" t="s">
        <v>58</v>
      </c>
      <c r="B109" s="15" t="s">
        <v>94</v>
      </c>
      <c r="C109" s="15" t="s">
        <v>62</v>
      </c>
      <c r="D109" s="24" t="s">
        <v>193</v>
      </c>
      <c r="E109" s="22">
        <v>7026000</v>
      </c>
      <c r="F109" s="22">
        <v>3513000</v>
      </c>
      <c r="G109" s="23">
        <f t="shared" si="2"/>
        <v>50</v>
      </c>
    </row>
    <row r="110" spans="1:7" ht="51" outlineLevel="1">
      <c r="A110" s="15" t="s">
        <v>58</v>
      </c>
      <c r="B110" s="15" t="s">
        <v>95</v>
      </c>
      <c r="C110" s="15" t="s">
        <v>62</v>
      </c>
      <c r="D110" s="24" t="s">
        <v>194</v>
      </c>
      <c r="E110" s="22">
        <v>464500</v>
      </c>
      <c r="F110" s="22">
        <v>227900</v>
      </c>
      <c r="G110" s="23">
        <f t="shared" si="2"/>
        <v>49.06350914962325</v>
      </c>
    </row>
    <row r="111" spans="1:7" ht="63.75" outlineLevel="1">
      <c r="A111" s="15" t="s">
        <v>58</v>
      </c>
      <c r="B111" s="15" t="s">
        <v>232</v>
      </c>
      <c r="C111" s="15" t="s">
        <v>62</v>
      </c>
      <c r="D111" s="45" t="s">
        <v>233</v>
      </c>
      <c r="E111" s="22">
        <v>21848.53</v>
      </c>
      <c r="F111" s="22">
        <v>12076.76</v>
      </c>
      <c r="G111" s="23">
        <f t="shared" si="2"/>
        <v>55.274931540016659</v>
      </c>
    </row>
    <row r="112" spans="1:7" ht="63.75" outlineLevel="1">
      <c r="A112" s="15" t="s">
        <v>58</v>
      </c>
      <c r="B112" s="15" t="s">
        <v>96</v>
      </c>
      <c r="C112" s="15" t="s">
        <v>62</v>
      </c>
      <c r="D112" s="24" t="s">
        <v>195</v>
      </c>
      <c r="E112" s="22">
        <v>4500</v>
      </c>
      <c r="F112" s="22">
        <v>1963.59</v>
      </c>
      <c r="G112" s="23">
        <f t="shared" si="2"/>
        <v>43.635333333333328</v>
      </c>
    </row>
    <row r="113" spans="1:7" outlineLevel="1">
      <c r="A113" s="34" t="s">
        <v>46</v>
      </c>
      <c r="B113" s="34" t="s">
        <v>177</v>
      </c>
      <c r="C113" s="15" t="s">
        <v>62</v>
      </c>
      <c r="D113" s="47" t="s">
        <v>176</v>
      </c>
      <c r="E113" s="36">
        <f>E114+E115</f>
        <v>29208016.399999999</v>
      </c>
      <c r="F113" s="36">
        <f>F114+F115</f>
        <v>16134006.4</v>
      </c>
      <c r="G113" s="40">
        <f t="shared" si="2"/>
        <v>55.23828177527318</v>
      </c>
    </row>
    <row r="114" spans="1:7" ht="63.75" outlineLevel="1">
      <c r="A114" s="15" t="s">
        <v>58</v>
      </c>
      <c r="B114" s="15" t="s">
        <v>97</v>
      </c>
      <c r="C114" s="15" t="s">
        <v>62</v>
      </c>
      <c r="D114" s="21" t="s">
        <v>98</v>
      </c>
      <c r="E114" s="22">
        <v>29194616.399999999</v>
      </c>
      <c r="F114" s="22">
        <v>16134006.4</v>
      </c>
      <c r="G114" s="23">
        <f t="shared" si="2"/>
        <v>55.263635524253715</v>
      </c>
    </row>
    <row r="115" spans="1:7" ht="51" outlineLevel="1">
      <c r="A115" s="15" t="s">
        <v>58</v>
      </c>
      <c r="B115" s="15" t="s">
        <v>99</v>
      </c>
      <c r="C115" s="15" t="s">
        <v>62</v>
      </c>
      <c r="D115" s="21" t="s">
        <v>100</v>
      </c>
      <c r="E115" s="22">
        <v>13400</v>
      </c>
      <c r="F115" s="22">
        <v>0</v>
      </c>
      <c r="G115" s="23">
        <f t="shared" si="2"/>
        <v>0</v>
      </c>
    </row>
    <row r="116" spans="1:7" ht="63.75" outlineLevel="1">
      <c r="A116" s="15" t="s">
        <v>58</v>
      </c>
      <c r="B116" s="15" t="s">
        <v>234</v>
      </c>
      <c r="C116" s="15" t="s">
        <v>62</v>
      </c>
      <c r="D116" s="44" t="s">
        <v>235</v>
      </c>
      <c r="E116" s="22">
        <v>50000</v>
      </c>
      <c r="F116" s="22">
        <v>0</v>
      </c>
      <c r="G116" s="23">
        <v>0</v>
      </c>
    </row>
    <row r="117" spans="1:7" ht="25.5">
      <c r="A117" s="15" t="s">
        <v>46</v>
      </c>
      <c r="B117" s="15" t="s">
        <v>101</v>
      </c>
      <c r="C117" s="15" t="s">
        <v>55</v>
      </c>
      <c r="D117" s="15" t="s">
        <v>173</v>
      </c>
      <c r="E117" s="22">
        <f>E118</f>
        <v>3000000</v>
      </c>
      <c r="F117" s="22">
        <f>F118</f>
        <v>3000000</v>
      </c>
      <c r="G117" s="23">
        <f t="shared" si="2"/>
        <v>100</v>
      </c>
    </row>
    <row r="118" spans="1:7" ht="25.5" outlineLevel="1">
      <c r="A118" s="15" t="s">
        <v>23</v>
      </c>
      <c r="B118" s="15" t="s">
        <v>101</v>
      </c>
      <c r="C118" s="15" t="s">
        <v>55</v>
      </c>
      <c r="D118" s="21" t="s">
        <v>102</v>
      </c>
      <c r="E118" s="22">
        <v>3000000</v>
      </c>
      <c r="F118" s="22">
        <v>3000000</v>
      </c>
      <c r="G118" s="23">
        <f t="shared" si="2"/>
        <v>100</v>
      </c>
    </row>
    <row r="119" spans="1:7" ht="51">
      <c r="A119" s="15" t="s">
        <v>46</v>
      </c>
      <c r="B119" s="15" t="s">
        <v>103</v>
      </c>
      <c r="C119" s="15" t="s">
        <v>55</v>
      </c>
      <c r="D119" s="15" t="s">
        <v>174</v>
      </c>
      <c r="E119" s="22">
        <f>E120</f>
        <v>19820.919999999998</v>
      </c>
      <c r="F119" s="22">
        <f>F120</f>
        <v>19820.919999999998</v>
      </c>
      <c r="G119" s="23">
        <f t="shared" si="2"/>
        <v>100</v>
      </c>
    </row>
    <row r="120" spans="1:7" ht="38.25" outlineLevel="1">
      <c r="A120" s="15" t="s">
        <v>12</v>
      </c>
      <c r="B120" s="15" t="s">
        <v>103</v>
      </c>
      <c r="C120" s="15" t="s">
        <v>55</v>
      </c>
      <c r="D120" s="21" t="s">
        <v>104</v>
      </c>
      <c r="E120" s="22">
        <v>19820.919999999998</v>
      </c>
      <c r="F120" s="22">
        <v>19820.919999999998</v>
      </c>
      <c r="G120" s="23">
        <f t="shared" si="2"/>
        <v>100</v>
      </c>
    </row>
    <row r="121" spans="1:7" ht="63.75">
      <c r="A121" s="15" t="s">
        <v>58</v>
      </c>
      <c r="B121" s="15" t="s">
        <v>105</v>
      </c>
      <c r="C121" s="15" t="s">
        <v>62</v>
      </c>
      <c r="D121" s="15" t="s">
        <v>175</v>
      </c>
      <c r="E121" s="22">
        <f>E122</f>
        <v>-100880.38</v>
      </c>
      <c r="F121" s="22">
        <f>F122</f>
        <v>-100880.38</v>
      </c>
      <c r="G121" s="23">
        <f t="shared" si="2"/>
        <v>100</v>
      </c>
    </row>
    <row r="122" spans="1:7" ht="51" outlineLevel="1">
      <c r="A122" s="15" t="s">
        <v>58</v>
      </c>
      <c r="B122" s="15" t="s">
        <v>105</v>
      </c>
      <c r="C122" s="15" t="s">
        <v>62</v>
      </c>
      <c r="D122" s="21" t="s">
        <v>106</v>
      </c>
      <c r="E122" s="22">
        <v>-100880.38</v>
      </c>
      <c r="F122" s="22">
        <v>-100880.38</v>
      </c>
      <c r="G122" s="23">
        <f t="shared" si="2"/>
        <v>100</v>
      </c>
    </row>
    <row r="123" spans="1:7">
      <c r="A123" s="52"/>
      <c r="B123" s="53"/>
      <c r="C123" s="54"/>
      <c r="D123" s="48" t="s">
        <v>178</v>
      </c>
      <c r="E123" s="49">
        <f>E70+E11</f>
        <v>529827477.88999999</v>
      </c>
      <c r="F123" s="49">
        <f>F70+F11</f>
        <v>261019025.10000002</v>
      </c>
      <c r="G123" s="19">
        <f>F123/E123*100</f>
        <v>49.26490904916627</v>
      </c>
    </row>
    <row r="124" spans="1:7" ht="42.75" customHeight="1">
      <c r="A124" s="1"/>
      <c r="E124" s="7"/>
    </row>
    <row r="125" spans="1:7" ht="12.75" customHeight="1">
      <c r="E125" s="8"/>
      <c r="F125" s="9"/>
    </row>
  </sheetData>
  <mergeCells count="9">
    <mergeCell ref="A123:C123"/>
    <mergeCell ref="D2:G2"/>
    <mergeCell ref="E4:G4"/>
    <mergeCell ref="E1:G1"/>
    <mergeCell ref="E3:G3"/>
    <mergeCell ref="A6:G6"/>
    <mergeCell ref="A7:G7"/>
    <mergeCell ref="A5:G5"/>
    <mergeCell ref="B10:C10"/>
  </mergeCells>
  <pageMargins left="0.74803149606299213" right="0.35433070866141736" top="0.59055118110236227" bottom="0.39370078740157483" header="0" footer="0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</vt:lpstr>
      <vt:lpstr>'прилож 2'!Заголовки_для_печати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DNS</cp:lastModifiedBy>
  <cp:lastPrinted>2015-07-15T02:29:22Z</cp:lastPrinted>
  <dcterms:created xsi:type="dcterms:W3CDTF">2002-03-11T10:22:12Z</dcterms:created>
  <dcterms:modified xsi:type="dcterms:W3CDTF">2015-07-15T07:51:06Z</dcterms:modified>
</cp:coreProperties>
</file>