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showInkAnnotation="0" defaultThemeVersion="124226"/>
  <bookViews>
    <workbookView xWindow="-120" yWindow="-120" windowWidth="23250" windowHeight="13170"/>
  </bookViews>
  <sheets>
    <sheet name="Прил 2" sheetId="12" r:id="rId1"/>
  </sheets>
  <definedNames>
    <definedName name="_xlnm.Print_Area" localSheetId="0">'Прил 2'!$A$1:$O$78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68" i="12"/>
  <c r="M49"/>
  <c r="L49"/>
  <c r="N58"/>
  <c r="M58"/>
  <c r="L58"/>
  <c r="O58" l="1"/>
  <c r="N35"/>
  <c r="N23"/>
  <c r="M68"/>
  <c r="L61"/>
  <c r="L68"/>
  <c r="M53"/>
  <c r="L21"/>
  <c r="M21"/>
  <c r="N21"/>
  <c r="O19"/>
  <c r="O20"/>
  <c r="O24"/>
  <c r="O26"/>
  <c r="O28"/>
  <c r="O30"/>
  <c r="O33"/>
  <c r="O36"/>
  <c r="O39"/>
  <c r="O41"/>
  <c r="O44"/>
  <c r="O47"/>
  <c r="O52"/>
  <c r="O54"/>
  <c r="O60"/>
  <c r="O62"/>
  <c r="O65"/>
  <c r="O69"/>
  <c r="O70"/>
  <c r="O71"/>
  <c r="O73"/>
  <c r="O74"/>
  <c r="O77"/>
  <c r="N61"/>
  <c r="M61"/>
  <c r="M23"/>
  <c r="O23" l="1"/>
  <c r="O68"/>
  <c r="O61"/>
  <c r="L67"/>
  <c r="L66" s="1"/>
  <c r="N67"/>
  <c r="A18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M76"/>
  <c r="N76"/>
  <c r="M75"/>
  <c r="N75"/>
  <c r="M46"/>
  <c r="M45" s="1"/>
  <c r="N46"/>
  <c r="L46"/>
  <c r="L45" s="1"/>
  <c r="M43"/>
  <c r="M42" s="1"/>
  <c r="N43"/>
  <c r="L43"/>
  <c r="L42" s="1"/>
  <c r="M38"/>
  <c r="N38"/>
  <c r="L38"/>
  <c r="M40"/>
  <c r="N40"/>
  <c r="L40"/>
  <c r="M35"/>
  <c r="L35"/>
  <c r="M32"/>
  <c r="M31" s="1"/>
  <c r="N32"/>
  <c r="L32"/>
  <c r="L31" s="1"/>
  <c r="M67"/>
  <c r="M66" s="1"/>
  <c r="M64"/>
  <c r="N64"/>
  <c r="L64"/>
  <c r="M59"/>
  <c r="N59"/>
  <c r="L59"/>
  <c r="N53"/>
  <c r="O53" s="1"/>
  <c r="L53"/>
  <c r="M51"/>
  <c r="M50" s="1"/>
  <c r="N51"/>
  <c r="L51"/>
  <c r="M29"/>
  <c r="N29"/>
  <c r="L29"/>
  <c r="M27"/>
  <c r="N27"/>
  <c r="L27"/>
  <c r="M25"/>
  <c r="M22" s="1"/>
  <c r="N25"/>
  <c r="L25"/>
  <c r="L23"/>
  <c r="O51" l="1"/>
  <c r="O75"/>
  <c r="N22"/>
  <c r="O22" s="1"/>
  <c r="M63"/>
  <c r="L63"/>
  <c r="O25"/>
  <c r="O27"/>
  <c r="L34"/>
  <c r="L22"/>
  <c r="O29"/>
  <c r="O76"/>
  <c r="O40"/>
  <c r="L50"/>
  <c r="O64"/>
  <c r="N45"/>
  <c r="O45" s="1"/>
  <c r="O46"/>
  <c r="N31"/>
  <c r="O31" s="1"/>
  <c r="O32"/>
  <c r="N42"/>
  <c r="O42" s="1"/>
  <c r="O43"/>
  <c r="O35"/>
  <c r="N66"/>
  <c r="O66" s="1"/>
  <c r="O67"/>
  <c r="O59"/>
  <c r="O38"/>
  <c r="L37"/>
  <c r="M37"/>
  <c r="M34" s="1"/>
  <c r="N37"/>
  <c r="N34" s="1"/>
  <c r="N50"/>
  <c r="N18"/>
  <c r="M18"/>
  <c r="L18"/>
  <c r="L17" s="1"/>
  <c r="O21"/>
  <c r="L48" l="1"/>
  <c r="M17"/>
  <c r="N17"/>
  <c r="N63"/>
  <c r="O18"/>
  <c r="O50"/>
  <c r="O34"/>
  <c r="O37"/>
  <c r="M48"/>
  <c r="O63" l="1"/>
  <c r="N49"/>
  <c r="N48" s="1"/>
  <c r="O48" s="1"/>
  <c r="O17"/>
  <c r="L78"/>
  <c r="M78"/>
  <c r="O49" l="1"/>
  <c r="N78"/>
  <c r="O78" s="1"/>
</calcChain>
</file>

<file path=xl/sharedStrings.xml><?xml version="1.0" encoding="utf-8"?>
<sst xmlns="http://schemas.openxmlformats.org/spreadsheetml/2006/main" count="576" uniqueCount="153">
  <si>
    <t>№ п/п</t>
  </si>
  <si>
    <t>Код бюджетной классификации</t>
  </si>
  <si>
    <t>Код группы</t>
  </si>
  <si>
    <t>Код подгруппы</t>
  </si>
  <si>
    <t>Код статьи</t>
  </si>
  <si>
    <t>Код подстатьи</t>
  </si>
  <si>
    <t>Код элемента</t>
  </si>
  <si>
    <t>00</t>
  </si>
  <si>
    <t>000</t>
  </si>
  <si>
    <t>0000</t>
  </si>
  <si>
    <t>01</t>
  </si>
  <si>
    <t>02</t>
  </si>
  <si>
    <t>06</t>
  </si>
  <si>
    <t>030</t>
  </si>
  <si>
    <t>010</t>
  </si>
  <si>
    <t>020</t>
  </si>
  <si>
    <t>10</t>
  </si>
  <si>
    <t>04</t>
  </si>
  <si>
    <t>110</t>
  </si>
  <si>
    <t>05</t>
  </si>
  <si>
    <t>1</t>
  </si>
  <si>
    <t>03</t>
  </si>
  <si>
    <t>Всего доходов</t>
  </si>
  <si>
    <t>001</t>
  </si>
  <si>
    <t>999</t>
  </si>
  <si>
    <t xml:space="preserve">          </t>
  </si>
  <si>
    <t xml:space="preserve">                                             </t>
  </si>
  <si>
    <t xml:space="preserve">         </t>
  </si>
  <si>
    <t>182</t>
  </si>
  <si>
    <t>5</t>
  </si>
  <si>
    <t>6</t>
  </si>
  <si>
    <t>2</t>
  </si>
  <si>
    <t>3</t>
  </si>
  <si>
    <t>НАЛОГОВЫЕ И НЕНАЛОГОВЫЕ ДОХОДЫ</t>
  </si>
  <si>
    <t xml:space="preserve">            сельского Совета депутатов  </t>
  </si>
  <si>
    <t>08</t>
  </si>
  <si>
    <t>4</t>
  </si>
  <si>
    <t>8202</t>
  </si>
  <si>
    <t>7514</t>
  </si>
  <si>
    <t>8208</t>
  </si>
  <si>
    <t>7</t>
  </si>
  <si>
    <t>8</t>
  </si>
  <si>
    <t>9</t>
  </si>
  <si>
    <t>11</t>
  </si>
  <si>
    <t>15</t>
  </si>
  <si>
    <t>16</t>
  </si>
  <si>
    <t>18</t>
  </si>
  <si>
    <t>БЕЗВОЗМЕЗДНЫЕ ПОСТУПЛЕНИЯ</t>
  </si>
  <si>
    <t>828</t>
  </si>
  <si>
    <t>13</t>
  </si>
  <si>
    <t>033</t>
  </si>
  <si>
    <t>043</t>
  </si>
  <si>
    <t>код аналитической группы подвидов</t>
  </si>
  <si>
    <t>код группы подвидов</t>
  </si>
  <si>
    <t>Код главного администратора</t>
  </si>
  <si>
    <t>12</t>
  </si>
  <si>
    <t>35</t>
  </si>
  <si>
    <t>118</t>
  </si>
  <si>
    <t>49</t>
  </si>
  <si>
    <t>НАЛОГИ НА ТОВАРЫ (РАБОТЫ,УСЛУГИ) РЕАЛИЗУЕМЫЕ НА ТЕРРИТОРИИ РОССИЙСКОЙ ФЕДЕРАЦИИ</t>
  </si>
  <si>
    <t>НАЛОГИ НА СОВОКУПНЫЙ ДОХОД</t>
  </si>
  <si>
    <t>НАЛОГИ НА ИМУЩЕСТВО</t>
  </si>
  <si>
    <t>ЗЕМЕЛЬНЫЙ НАЛОГ</t>
  </si>
  <si>
    <t>ГОСУДАРСТВЕННАЯ ПОШЛИНА</t>
  </si>
  <si>
    <t>НАЛОГ НА ДОХОДЫ ФИЗИЧЕСКИХ ЛИЦ.</t>
  </si>
  <si>
    <t>30</t>
  </si>
  <si>
    <t>024</t>
  </si>
  <si>
    <t>09</t>
  </si>
  <si>
    <t>045</t>
  </si>
  <si>
    <t>120</t>
  </si>
  <si>
    <t>ДОХОДЫ ОТ ИСПОЛЬЗОВАНИЯ ИМУЩЕСТВА, НАХОДЯЩЕГОСЯ В ГОСУДАРСТВЕННОЙ И МУНИЦИПАЛЬНОЙ СОБСТВЕННОСТИ</t>
  </si>
  <si>
    <t>150</t>
  </si>
  <si>
    <t>231</t>
  </si>
  <si>
    <t>241</t>
  </si>
  <si>
    <t>251</t>
  </si>
  <si>
    <t>261</t>
  </si>
  <si>
    <t>рублей</t>
  </si>
  <si>
    <t>Приложение 2</t>
  </si>
  <si>
    <t>8206</t>
  </si>
  <si>
    <t>40</t>
  </si>
  <si>
    <t>014</t>
  </si>
  <si>
    <t>230</t>
  </si>
  <si>
    <t>240</t>
  </si>
  <si>
    <t>250</t>
  </si>
  <si>
    <t>260</t>
  </si>
  <si>
    <t>Наименование кода классификации доходов бюджета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</si>
  <si>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</si>
  <si>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БЕЗВОЗМЕЗДНЫЕ ПОСТУПЛЕНИЯ ОТ ДРУГИХ БЮДЖЕТОВ БЮДЖЕТНОЙ СИСТЕМЫ РОССИЙСКОЙ ФЕДЕРАЦИИ</t>
  </si>
  <si>
    <t>040</t>
  </si>
  <si>
    <t>29</t>
  </si>
  <si>
    <t>7412</t>
  </si>
  <si>
    <t>2724</t>
  </si>
  <si>
    <t>60</t>
  </si>
  <si>
    <t>ДОХОДЫ БЮДЖЕТОВ БЮДЖЕТНОЙ СИСТЕМЫ РОССИЙСКОЙ ФЕДЕРАЦИИ ОТ ВОЗВРАТА  ОСТАТКОВ СУБСИДИЙ, СУБВЕНЦИЙ И ИНЫХ МЕЖБЮДЖЕТНЫХ ТРАНСФЕРТОВ, ИМЕЮЩИХ ЦЕЛЕВОЕ НАЗНАЧЕНИЕ, ПРОШЛЫХ ЛЕТ</t>
  </si>
  <si>
    <t>к проекту Решения Ястребовского</t>
  </si>
  <si>
    <t>от 00.00.00 №00-0</t>
  </si>
  <si>
    <t>7555</t>
  </si>
  <si>
    <t>Процент исполнения, %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</si>
  <si>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дивидендов.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</si>
  <si>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Федерации.</t>
  </si>
  <si>
    <t>Акцизы по подакцизным товарам (продукции), производимым на территории Российской Федерации.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</si>
  <si>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бюджеты. </t>
  </si>
  <si>
    <t xml:space="preserve">Доходы от уплаты акцизов на моторные масла для дизельных и (или) карбюраторных (инжекторных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бюджеты.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</si>
  <si>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Федерации).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</si>
  <si>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бюджеты.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</si>
  <si>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Федерации).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</si>
  <si>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бюджеты.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</si>
  <si>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Федерации).</t>
  </si>
  <si>
    <t>Единый сельскохозяйственный налог.</t>
  </si>
  <si>
    <t>Налог на имущество физических лиц.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</si>
  <si>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поселений.</t>
  </si>
  <si>
    <t>Земельный налог с организаций.</t>
  </si>
  <si>
    <t>Земельный налог с организаций, обладающих земельным участком, расположенным в границах сельских поселений.</t>
  </si>
  <si>
    <t>Земельный налог с физических лиц.</t>
  </si>
  <si>
    <t>Земельный налог с физических лиц, обладающих земельным участком, расположенным в границах сельских поселений.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</si>
  <si>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Федерации).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</si>
  <si>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действий.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</si>
  <si>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казенных).</t>
  </si>
  <si>
    <t>Прочие поступления от использования имущества, находящего в собственности сельских поселений (за исключением имущества муниципальных бюджетных  и автономных  учреждений, а так же имущества  муниципальных унитарных предприятий, в том числе казенных).</t>
  </si>
  <si>
    <t>Дотации бюджетам бюджетной системы Российской Федерации.</t>
  </si>
  <si>
    <t>Дотации на выравнивание бюджетной обеспеченности.</t>
  </si>
  <si>
    <t>Дотации  бюджетам сельских поселений на выравнивание бюджетной обеспеченности из бюджета Российской Федерации.</t>
  </si>
  <si>
    <t>Дотации на выравнивание бюджетной обеспеченности из бюджетов муниципальных районов, городских округов с внутригородским делением.</t>
  </si>
  <si>
    <t>Дотации  бюджетам сельских поселений на выравнивание бюджетной обеспеченности из бюджетов муниципальных районов.</t>
  </si>
  <si>
    <t xml:space="preserve">Субвенции бюджетам субъектов Российской Федерации. </t>
  </si>
  <si>
    <t>Субвенции бюджетам сельских поселений на выполнение передаваемых полномочий субъектов Российской Федерации.</t>
  </si>
  <si>
    <t>Субвенции бюджетам сельских поселений на выполнение государственных полномочий( по созданию и обеспечению деятельности административных комиссий).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</si>
  <si>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округов.</t>
  </si>
  <si>
    <t>Субвенции на осуществление государственных полномочий по первичному воинскому учету на территориях, где отсутствуют военные комиссариаты.</t>
  </si>
  <si>
    <t>Иные межбюджетные трансферты.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</si>
  <si>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соглашениями.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</si>
  <si>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(на содержание площадок накопления твердых коммунальных отходов).</t>
  </si>
  <si>
    <t>Прочие межбюджетные трансферты.</t>
  </si>
  <si>
    <t>Прочие межбюджетные трансферты, передаваемые бюджетам.</t>
  </si>
  <si>
    <t>Прочие межбюджетные трансферты, передаваемые бюджетам сельских поселений.</t>
  </si>
  <si>
    <t>Почие межбюджетные трансферты бюджетам сельских поелений (на частичную компенсацию расходов на повышение оплаты труда отдельным категориям работников бюджетной сферы).</t>
  </si>
  <si>
    <t>Прочие межбюджетные трансферты бюджетам поселений (на обеспечение первичных мер пожарной безопасности).</t>
  </si>
  <si>
    <t>Прочие межбюджетные трансферты бюджетам сельских поселений ( на реализацию мероприятий по профилактике заболеваний путем организации и проведения акарицидных обработок наиболее посещаемых населением мест).</t>
  </si>
  <si>
    <t>Прочие межбюджетные трансферты, передаваемые бюджетам сельских поселений (на поддержку мер по обеспечению сбалансированности бюджетов).</t>
  </si>
  <si>
    <t>Прочие межбюджетные трансферты, передаваемые бюджетам сельских поселений (на выполнение полномочий, переданных на уровень муниципального района).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</si>
  <si>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 прошлых лет.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</si>
  <si>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районов.</t>
  </si>
  <si>
    <t>Доходы Ястребовского сельсовета на 2024 год</t>
  </si>
  <si>
    <t>Утверждено решением о бюджете на 2024 год</t>
  </si>
  <si>
    <t>Бюджетная роспись с учетом изменений на 2024 год</t>
  </si>
  <si>
    <t>Исполненно за 2024 год</t>
  </si>
  <si>
    <t>7395</t>
  </si>
  <si>
    <t>Прочие субсидии бюджетам сельских поселений (на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края)</t>
  </si>
  <si>
    <t>7745</t>
  </si>
  <si>
    <t>Прочие межбюджетные трансферты бюджетам сельских поселений (за содействие развитию налогового потенциала)</t>
  </si>
  <si>
    <t>20</t>
  </si>
  <si>
    <t>Субсидии бюджетам системы Российской Федерации (межбюджетные субсидии)</t>
  </si>
  <si>
    <t>Прочие субсидии бюджетам сельских поселений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</si>
</sst>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4">
    <font>
      <sz val="10"/>
      <name val="Arial"/>
    </font>
    <font>
      <sz val="10"/>
      <name val="Times New Roman"/>
      <family val="1"/>
      <charset val="204"/>
    </font>
    <font>
      <sz val="10"/>
      <name val="Arial"/>
    </font>
    <font>
      <sz val="10"/>
      <name val="Arial"/>
      <family val="2"/>
      <charset val="204"/>
    </font>
    <font>
      <sz val="11"/>
      <color rgb="FF000000"/>
      <name val="Calibri"/>
      <family val="2"/>
      <scheme val="minor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Arial"/>
      <family val="2"/>
      <charset val="204"/>
    </font>
    <font>
      <b/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0" fontId="4" fillId="0" borderId="0"/>
    <xf numFmtId="0" fontId="7" fillId="0" borderId="0"/>
    <xf numFmtId="0" fontId="7" fillId="0" borderId="0"/>
    <xf numFmtId="0" fontId="3" fillId="0" borderId="0"/>
  </cellStyleXfs>
  <cellXfs count="80">
    <xf numFmtId="0" fontId="0" fillId="0" borderId="0" xfId="0"/>
    <xf numFmtId="0" fontId="0" fillId="0" borderId="0" xfId="0" applyBorder="1"/>
    <xf numFmtId="49" fontId="1" fillId="0" borderId="0" xfId="0" applyNumberFormat="1" applyFont="1" applyFill="1" applyBorder="1" applyAlignment="1">
      <alignment horizontal="center" vertical="justify" wrapText="1"/>
    </xf>
    <xf numFmtId="49" fontId="1" fillId="0" borderId="0" xfId="0" applyNumberFormat="1" applyFont="1" applyFill="1" applyBorder="1" applyAlignment="1">
      <alignment horizontal="center" vertical="justify" wrapText="1"/>
    </xf>
    <xf numFmtId="0" fontId="5" fillId="0" borderId="0" xfId="0" applyFont="1"/>
    <xf numFmtId="0" fontId="5" fillId="2" borderId="0" xfId="0" applyFont="1" applyFill="1"/>
    <xf numFmtId="49" fontId="5" fillId="2" borderId="0" xfId="0" applyNumberFormat="1" applyFont="1" applyFill="1"/>
    <xf numFmtId="49" fontId="6" fillId="0" borderId="0" xfId="0" applyNumberFormat="1" applyFont="1" applyBorder="1" applyAlignment="1">
      <alignment vertical="top" wrapText="1"/>
    </xf>
    <xf numFmtId="0" fontId="0" fillId="2" borderId="0" xfId="0" applyFill="1"/>
    <xf numFmtId="2" fontId="5" fillId="2" borderId="0" xfId="0" applyNumberFormat="1" applyFont="1" applyFill="1"/>
    <xf numFmtId="2" fontId="8" fillId="2" borderId="0" xfId="0" applyNumberFormat="1" applyFont="1" applyFill="1" applyAlignment="1">
      <alignment horizontal="right"/>
    </xf>
    <xf numFmtId="2" fontId="9" fillId="2" borderId="0" xfId="0" applyNumberFormat="1" applyFont="1" applyFill="1" applyAlignment="1">
      <alignment horizontal="right"/>
    </xf>
    <xf numFmtId="2" fontId="9" fillId="2" borderId="3" xfId="0" applyNumberFormat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4" fontId="8" fillId="2" borderId="1" xfId="1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1" fontId="9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" fontId="9" fillId="2" borderId="1" xfId="1" applyNumberFormat="1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/>
    </xf>
    <xf numFmtId="0" fontId="10" fillId="2" borderId="6" xfId="2" applyFont="1" applyFill="1" applyBorder="1" applyAlignment="1">
      <alignment horizontal="left" vertical="center" wrapText="1"/>
    </xf>
    <xf numFmtId="0" fontId="9" fillId="2" borderId="1" xfId="0" applyNumberFormat="1" applyFont="1" applyFill="1" applyBorder="1" applyAlignment="1">
      <alignment vertical="center" wrapText="1"/>
    </xf>
    <xf numFmtId="4" fontId="9" fillId="2" borderId="1" xfId="1" applyNumberFormat="1" applyFont="1" applyFill="1" applyBorder="1" applyAlignment="1">
      <alignment horizontal="right" vertical="center" wrapText="1"/>
    </xf>
    <xf numFmtId="0" fontId="9" fillId="2" borderId="6" xfId="2" applyFont="1" applyFill="1" applyBorder="1" applyAlignment="1">
      <alignment horizontal="left" vertical="center" wrapText="1"/>
    </xf>
    <xf numFmtId="0" fontId="10" fillId="2" borderId="6" xfId="2" applyFont="1" applyFill="1" applyBorder="1" applyAlignment="1">
      <alignment horizontal="justify" vertical="center" wrapText="1"/>
    </xf>
    <xf numFmtId="49" fontId="9" fillId="2" borderId="1" xfId="0" applyNumberFormat="1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left" vertical="center" wrapText="1"/>
    </xf>
    <xf numFmtId="1" fontId="9" fillId="2" borderId="3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0" fillId="2" borderId="7" xfId="2" applyFont="1" applyFill="1" applyBorder="1" applyAlignment="1">
      <alignment horizontal="left" vertical="center" wrapText="1"/>
    </xf>
    <xf numFmtId="4" fontId="9" fillId="2" borderId="3" xfId="1" applyNumberFormat="1" applyFont="1" applyFill="1" applyBorder="1" applyAlignment="1">
      <alignment horizontal="center" vertical="center" wrapText="1"/>
    </xf>
    <xf numFmtId="2" fontId="9" fillId="2" borderId="3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49" fontId="9" fillId="2" borderId="1" xfId="5" applyNumberFormat="1" applyFont="1" applyFill="1" applyBorder="1" applyAlignment="1">
      <alignment horizontal="center" vertical="center" wrapText="1"/>
    </xf>
    <xf numFmtId="0" fontId="9" fillId="2" borderId="1" xfId="5" applyFont="1" applyFill="1" applyBorder="1" applyAlignment="1">
      <alignment horizontal="left" vertical="center" wrapText="1"/>
    </xf>
    <xf numFmtId="4" fontId="8" fillId="2" borderId="1" xfId="1" applyNumberFormat="1" applyFont="1" applyFill="1" applyBorder="1" applyAlignment="1">
      <alignment horizontal="right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13" fillId="2" borderId="6" xfId="2" applyFont="1" applyFill="1" applyBorder="1" applyAlignment="1">
      <alignment horizontal="left" vertical="center" wrapText="1"/>
    </xf>
    <xf numFmtId="49" fontId="9" fillId="2" borderId="0" xfId="0" applyNumberFormat="1" applyFont="1" applyFill="1" applyAlignment="1">
      <alignment horizontal="right"/>
    </xf>
    <xf numFmtId="0" fontId="9" fillId="2" borderId="0" xfId="0" applyFont="1" applyFill="1"/>
    <xf numFmtId="0" fontId="9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vertical="center" wrapText="1"/>
    </xf>
    <xf numFmtId="49" fontId="8" fillId="2" borderId="2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left" vertical="center" wrapText="1"/>
    </xf>
    <xf numFmtId="0" fontId="8" fillId="2" borderId="1" xfId="4" applyNumberFormat="1" applyFont="1" applyFill="1" applyBorder="1" applyAlignment="1">
      <alignment vertical="center" wrapText="1"/>
    </xf>
    <xf numFmtId="49" fontId="8" fillId="2" borderId="1" xfId="5" applyNumberFormat="1" applyFont="1" applyFill="1" applyBorder="1" applyAlignment="1">
      <alignment horizontal="center" vertical="center" wrapText="1"/>
    </xf>
    <xf numFmtId="0" fontId="8" fillId="2" borderId="1" xfId="5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4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right"/>
    </xf>
    <xf numFmtId="49" fontId="11" fillId="2" borderId="0" xfId="0" applyNumberFormat="1" applyFont="1" applyFill="1" applyAlignment="1">
      <alignment horizontal="center"/>
    </xf>
    <xf numFmtId="49" fontId="9" fillId="2" borderId="1" xfId="0" applyNumberFormat="1" applyFont="1" applyFill="1" applyBorder="1" applyAlignment="1">
      <alignment horizontal="center" vertical="center" textRotation="90" wrapText="1"/>
    </xf>
    <xf numFmtId="49" fontId="9" fillId="2" borderId="1" xfId="0" applyNumberFormat="1" applyFont="1" applyFill="1" applyBorder="1" applyAlignment="1">
      <alignment horizontal="center" wrapText="1"/>
    </xf>
    <xf numFmtId="49" fontId="1" fillId="0" borderId="0" xfId="0" applyNumberFormat="1" applyFont="1" applyFill="1" applyBorder="1" applyAlignment="1">
      <alignment horizontal="center" vertical="justify" wrapText="1"/>
    </xf>
    <xf numFmtId="49" fontId="8" fillId="2" borderId="1" xfId="0" applyNumberFormat="1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right"/>
    </xf>
    <xf numFmtId="49" fontId="9" fillId="2" borderId="2" xfId="0" applyNumberFormat="1" applyFont="1" applyFill="1" applyBorder="1" applyAlignment="1">
      <alignment horizontal="center" vertical="center" textRotation="90" wrapText="1"/>
    </xf>
    <xf numFmtId="49" fontId="9" fillId="2" borderId="4" xfId="0" applyNumberFormat="1" applyFont="1" applyFill="1" applyBorder="1" applyAlignment="1">
      <alignment horizontal="center" vertical="center" textRotation="90" wrapText="1"/>
    </xf>
    <xf numFmtId="49" fontId="9" fillId="2" borderId="3" xfId="0" applyNumberFormat="1" applyFont="1" applyFill="1" applyBorder="1" applyAlignment="1">
      <alignment horizontal="center" vertical="center" textRotation="90" wrapText="1"/>
    </xf>
    <xf numFmtId="2" fontId="9" fillId="2" borderId="2" xfId="0" applyNumberFormat="1" applyFont="1" applyFill="1" applyBorder="1" applyAlignment="1">
      <alignment vertical="center" wrapText="1"/>
    </xf>
    <xf numFmtId="2" fontId="9" fillId="2" borderId="4" xfId="0" applyNumberFormat="1" applyFont="1" applyFill="1" applyBorder="1" applyAlignment="1">
      <alignment vertical="center" wrapText="1"/>
    </xf>
    <xf numFmtId="2" fontId="9" fillId="2" borderId="3" xfId="0" applyNumberFormat="1" applyFont="1" applyFill="1" applyBorder="1" applyAlignment="1">
      <alignment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1" fontId="8" fillId="3" borderId="1" xfId="0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vertical="center" wrapText="1"/>
    </xf>
    <xf numFmtId="4" fontId="8" fillId="3" borderId="1" xfId="1" applyNumberFormat="1" applyFont="1" applyFill="1" applyBorder="1" applyAlignment="1">
      <alignment horizontal="center" vertical="center" wrapText="1"/>
    </xf>
    <xf numFmtId="2" fontId="8" fillId="3" borderId="1" xfId="0" applyNumberFormat="1" applyFont="1" applyFill="1" applyBorder="1" applyAlignment="1">
      <alignment horizontal="center" vertical="center"/>
    </xf>
    <xf numFmtId="0" fontId="12" fillId="3" borderId="0" xfId="0" applyFont="1" applyFill="1"/>
  </cellXfs>
  <cellStyles count="6">
    <cellStyle name="Normal" xfId="2"/>
    <cellStyle name="Обычный" xfId="0" builtinId="0"/>
    <cellStyle name="Обычный 2" xfId="4"/>
    <cellStyle name="Обычный 3" xfId="3"/>
    <cellStyle name="Обычный 4" xfId="5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109"/>
  <sheetViews>
    <sheetView tabSelected="1" view="pageBreakPreview" topLeftCell="B72" zoomScale="70" zoomScaleNormal="60" zoomScaleSheetLayoutView="70" workbookViewId="0">
      <selection activeCell="N77" sqref="N77"/>
    </sheetView>
  </sheetViews>
  <sheetFormatPr defaultRowHeight="15"/>
  <cols>
    <col min="1" max="1" width="9.7109375" style="9" hidden="1" customWidth="1"/>
    <col min="2" max="4" width="7.140625" style="4" customWidth="1"/>
    <col min="5" max="5" width="6.140625" style="4" customWidth="1"/>
    <col min="6" max="6" width="9.140625" style="4" hidden="1" customWidth="1"/>
    <col min="7" max="7" width="9.28515625" style="4" customWidth="1"/>
    <col min="8" max="8" width="6.85546875" style="4" customWidth="1"/>
    <col min="9" max="9" width="8.28515625" style="4" customWidth="1"/>
    <col min="10" max="10" width="7.5703125" style="4" customWidth="1"/>
    <col min="11" max="11" width="60.85546875" style="4" customWidth="1"/>
    <col min="12" max="12" width="20.85546875" style="4" customWidth="1"/>
    <col min="13" max="13" width="18.5703125" style="4" customWidth="1"/>
    <col min="14" max="14" width="21" style="4" customWidth="1"/>
    <col min="15" max="15" width="19.28515625" style="4" customWidth="1"/>
  </cols>
  <sheetData>
    <row r="1" spans="1:15" ht="18.75">
      <c r="A1" s="10"/>
      <c r="B1" s="39"/>
      <c r="C1" s="39"/>
      <c r="D1" s="39"/>
      <c r="E1" s="39"/>
      <c r="F1" s="39"/>
      <c r="G1" s="39"/>
      <c r="H1" s="39"/>
      <c r="I1" s="39"/>
      <c r="J1" s="39"/>
      <c r="K1" s="39"/>
      <c r="L1" s="53" t="s">
        <v>77</v>
      </c>
      <c r="M1" s="53"/>
      <c r="N1" s="53"/>
      <c r="O1" s="53"/>
    </row>
    <row r="2" spans="1:15" ht="18.75">
      <c r="A2" s="10" t="s">
        <v>25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53" t="s">
        <v>94</v>
      </c>
      <c r="M2" s="53"/>
      <c r="N2" s="53"/>
      <c r="O2" s="53"/>
    </row>
    <row r="3" spans="1:15" ht="18.75">
      <c r="A3" s="11" t="s">
        <v>26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53" t="s">
        <v>34</v>
      </c>
      <c r="M3" s="53"/>
      <c r="N3" s="53"/>
      <c r="O3" s="53"/>
    </row>
    <row r="4" spans="1:15" ht="18.75">
      <c r="A4" s="11" t="s">
        <v>27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53" t="s">
        <v>95</v>
      </c>
      <c r="M4" s="53"/>
      <c r="N4" s="53"/>
      <c r="O4" s="53"/>
    </row>
    <row r="5" spans="1:15" ht="20.25">
      <c r="A5" s="54" t="s">
        <v>142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40"/>
    </row>
    <row r="6" spans="1:15" ht="18.75">
      <c r="A6" s="11"/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60" t="s">
        <v>76</v>
      </c>
      <c r="N6" s="60"/>
      <c r="O6" s="40"/>
    </row>
    <row r="7" spans="1:15" ht="18.75">
      <c r="A7" s="64" t="s">
        <v>0</v>
      </c>
      <c r="B7" s="56" t="s">
        <v>1</v>
      </c>
      <c r="C7" s="56"/>
      <c r="D7" s="56"/>
      <c r="E7" s="56"/>
      <c r="F7" s="56"/>
      <c r="G7" s="56"/>
      <c r="H7" s="56"/>
      <c r="I7" s="56"/>
      <c r="J7" s="56"/>
      <c r="K7" s="67" t="s">
        <v>85</v>
      </c>
      <c r="L7" s="67" t="s">
        <v>143</v>
      </c>
      <c r="M7" s="67" t="s">
        <v>144</v>
      </c>
      <c r="N7" s="67" t="s">
        <v>145</v>
      </c>
      <c r="O7" s="52" t="s">
        <v>97</v>
      </c>
    </row>
    <row r="8" spans="1:15" ht="15" customHeight="1">
      <c r="A8" s="65"/>
      <c r="B8" s="61" t="s">
        <v>54</v>
      </c>
      <c r="C8" s="55" t="s">
        <v>2</v>
      </c>
      <c r="D8" s="55" t="s">
        <v>3</v>
      </c>
      <c r="E8" s="55" t="s">
        <v>4</v>
      </c>
      <c r="F8" s="55"/>
      <c r="G8" s="55" t="s">
        <v>5</v>
      </c>
      <c r="H8" s="55" t="s">
        <v>6</v>
      </c>
      <c r="I8" s="55" t="s">
        <v>53</v>
      </c>
      <c r="J8" s="55" t="s">
        <v>52</v>
      </c>
      <c r="K8" s="68"/>
      <c r="L8" s="68"/>
      <c r="M8" s="68"/>
      <c r="N8" s="68"/>
      <c r="O8" s="52"/>
    </row>
    <row r="9" spans="1:15" ht="15" customHeight="1">
      <c r="A9" s="65"/>
      <c r="B9" s="62"/>
      <c r="C9" s="55"/>
      <c r="D9" s="55"/>
      <c r="E9" s="55"/>
      <c r="F9" s="55"/>
      <c r="G9" s="55"/>
      <c r="H9" s="55"/>
      <c r="I9" s="55"/>
      <c r="J9" s="55"/>
      <c r="K9" s="68"/>
      <c r="L9" s="68"/>
      <c r="M9" s="68"/>
      <c r="N9" s="68"/>
      <c r="O9" s="52"/>
    </row>
    <row r="10" spans="1:15" ht="15" customHeight="1">
      <c r="A10" s="65"/>
      <c r="B10" s="62"/>
      <c r="C10" s="55"/>
      <c r="D10" s="55"/>
      <c r="E10" s="55"/>
      <c r="F10" s="55"/>
      <c r="G10" s="55"/>
      <c r="H10" s="55"/>
      <c r="I10" s="55"/>
      <c r="J10" s="55"/>
      <c r="K10" s="68"/>
      <c r="L10" s="68"/>
      <c r="M10" s="68"/>
      <c r="N10" s="68"/>
      <c r="O10" s="52"/>
    </row>
    <row r="11" spans="1:15" ht="15" customHeight="1">
      <c r="A11" s="65"/>
      <c r="B11" s="62"/>
      <c r="C11" s="55"/>
      <c r="D11" s="55"/>
      <c r="E11" s="55"/>
      <c r="F11" s="55"/>
      <c r="G11" s="55"/>
      <c r="H11" s="55"/>
      <c r="I11" s="55"/>
      <c r="J11" s="55"/>
      <c r="K11" s="68"/>
      <c r="L11" s="68"/>
      <c r="M11" s="68"/>
      <c r="N11" s="68"/>
      <c r="O11" s="52"/>
    </row>
    <row r="12" spans="1:15" ht="15" customHeight="1">
      <c r="A12" s="65"/>
      <c r="B12" s="62"/>
      <c r="C12" s="55"/>
      <c r="D12" s="55"/>
      <c r="E12" s="55"/>
      <c r="F12" s="55"/>
      <c r="G12" s="55"/>
      <c r="H12" s="55"/>
      <c r="I12" s="55"/>
      <c r="J12" s="55"/>
      <c r="K12" s="68"/>
      <c r="L12" s="68"/>
      <c r="M12" s="68"/>
      <c r="N12" s="68"/>
      <c r="O12" s="52"/>
    </row>
    <row r="13" spans="1:15" ht="15" customHeight="1">
      <c r="A13" s="65"/>
      <c r="B13" s="62"/>
      <c r="C13" s="55"/>
      <c r="D13" s="55"/>
      <c r="E13" s="55"/>
      <c r="F13" s="55"/>
      <c r="G13" s="55"/>
      <c r="H13" s="55"/>
      <c r="I13" s="55"/>
      <c r="J13" s="55"/>
      <c r="K13" s="68"/>
      <c r="L13" s="68"/>
      <c r="M13" s="68"/>
      <c r="N13" s="68"/>
      <c r="O13" s="52"/>
    </row>
    <row r="14" spans="1:15" ht="15" customHeight="1">
      <c r="A14" s="65"/>
      <c r="B14" s="62"/>
      <c r="C14" s="55"/>
      <c r="D14" s="55"/>
      <c r="E14" s="55"/>
      <c r="F14" s="55"/>
      <c r="G14" s="55"/>
      <c r="H14" s="55"/>
      <c r="I14" s="55"/>
      <c r="J14" s="55"/>
      <c r="K14" s="68"/>
      <c r="L14" s="68"/>
      <c r="M14" s="68"/>
      <c r="N14" s="68"/>
      <c r="O14" s="52"/>
    </row>
    <row r="15" spans="1:15" ht="15" customHeight="1">
      <c r="A15" s="66"/>
      <c r="B15" s="63"/>
      <c r="C15" s="55"/>
      <c r="D15" s="55"/>
      <c r="E15" s="55"/>
      <c r="F15" s="55"/>
      <c r="G15" s="55"/>
      <c r="H15" s="55"/>
      <c r="I15" s="55"/>
      <c r="J15" s="55"/>
      <c r="K15" s="69"/>
      <c r="L15" s="69"/>
      <c r="M15" s="69"/>
      <c r="N15" s="69"/>
      <c r="O15" s="52"/>
    </row>
    <row r="16" spans="1:15" ht="28.9" customHeight="1">
      <c r="A16" s="12" t="s">
        <v>20</v>
      </c>
      <c r="B16" s="28" t="s">
        <v>31</v>
      </c>
      <c r="C16" s="36" t="s">
        <v>32</v>
      </c>
      <c r="D16" s="36" t="s">
        <v>36</v>
      </c>
      <c r="E16" s="36" t="s">
        <v>29</v>
      </c>
      <c r="F16" s="36"/>
      <c r="G16" s="36" t="s">
        <v>30</v>
      </c>
      <c r="H16" s="36" t="s">
        <v>40</v>
      </c>
      <c r="I16" s="36" t="s">
        <v>41</v>
      </c>
      <c r="J16" s="36" t="s">
        <v>42</v>
      </c>
      <c r="K16" s="28" t="s">
        <v>16</v>
      </c>
      <c r="L16" s="28" t="s">
        <v>43</v>
      </c>
      <c r="M16" s="28" t="s">
        <v>55</v>
      </c>
      <c r="N16" s="28" t="s">
        <v>49</v>
      </c>
      <c r="O16" s="41">
        <v>14</v>
      </c>
    </row>
    <row r="17" spans="1:28" ht="37.15" customHeight="1">
      <c r="A17" s="13" t="s">
        <v>20</v>
      </c>
      <c r="B17" s="37" t="s">
        <v>8</v>
      </c>
      <c r="C17" s="37">
        <v>1</v>
      </c>
      <c r="D17" s="37" t="s">
        <v>7</v>
      </c>
      <c r="E17" s="70" t="s">
        <v>7</v>
      </c>
      <c r="F17" s="70"/>
      <c r="G17" s="37" t="s">
        <v>8</v>
      </c>
      <c r="H17" s="37" t="s">
        <v>7</v>
      </c>
      <c r="I17" s="37" t="s">
        <v>9</v>
      </c>
      <c r="J17" s="37" t="s">
        <v>8</v>
      </c>
      <c r="K17" s="37" t="s">
        <v>33</v>
      </c>
      <c r="L17" s="14">
        <f>L18+L21+L31+L34+L42+L45</f>
        <v>1477100</v>
      </c>
      <c r="M17" s="14">
        <f t="shared" ref="M17:N17" si="0">M18+M21+M31+M34+M42+M45</f>
        <v>1564720.58</v>
      </c>
      <c r="N17" s="14">
        <f t="shared" si="0"/>
        <v>1691371.62</v>
      </c>
      <c r="O17" s="15">
        <f>N17/M17*100</f>
        <v>108.09416336813311</v>
      </c>
    </row>
    <row r="18" spans="1:28" ht="33.6" customHeight="1">
      <c r="A18" s="13">
        <f>A17+1</f>
        <v>2</v>
      </c>
      <c r="B18" s="37" t="s">
        <v>28</v>
      </c>
      <c r="C18" s="37" t="s">
        <v>20</v>
      </c>
      <c r="D18" s="37" t="s">
        <v>10</v>
      </c>
      <c r="E18" s="37" t="s">
        <v>11</v>
      </c>
      <c r="F18" s="37"/>
      <c r="G18" s="37" t="s">
        <v>8</v>
      </c>
      <c r="H18" s="37" t="s">
        <v>10</v>
      </c>
      <c r="I18" s="37" t="s">
        <v>9</v>
      </c>
      <c r="J18" s="37" t="s">
        <v>18</v>
      </c>
      <c r="K18" s="37" t="s">
        <v>64</v>
      </c>
      <c r="L18" s="14">
        <f>SUM(L19:L20)</f>
        <v>215400</v>
      </c>
      <c r="M18" s="14">
        <f>SUM(M19:M20)</f>
        <v>215400</v>
      </c>
      <c r="N18" s="14">
        <f>SUM(N19:N20)</f>
        <v>217756.24000000002</v>
      </c>
      <c r="O18" s="15">
        <f t="shared" ref="O18:O78" si="1">N18/M18*100</f>
        <v>101.0938904363974</v>
      </c>
    </row>
    <row r="19" spans="1:28" ht="163.9" customHeight="1">
      <c r="A19" s="16">
        <f>A18+1</f>
        <v>3</v>
      </c>
      <c r="B19" s="36" t="s">
        <v>28</v>
      </c>
      <c r="C19" s="36" t="s">
        <v>20</v>
      </c>
      <c r="D19" s="36" t="s">
        <v>10</v>
      </c>
      <c r="E19" s="36" t="s">
        <v>11</v>
      </c>
      <c r="F19" s="36"/>
      <c r="G19" s="36" t="s">
        <v>14</v>
      </c>
      <c r="H19" s="36" t="s">
        <v>10</v>
      </c>
      <c r="I19" s="36" t="s">
        <v>9</v>
      </c>
      <c r="J19" s="36" t="s">
        <v>18</v>
      </c>
      <c r="K19" s="20" t="s">
        <v>98</v>
      </c>
      <c r="L19" s="18">
        <v>214300</v>
      </c>
      <c r="M19" s="18">
        <v>214300</v>
      </c>
      <c r="N19" s="18">
        <v>216526.7</v>
      </c>
      <c r="O19" s="19">
        <f t="shared" si="1"/>
        <v>101.0390573961736</v>
      </c>
      <c r="R19" s="1"/>
      <c r="S19" s="1"/>
      <c r="T19" s="57"/>
      <c r="U19" s="57"/>
      <c r="V19" s="57"/>
      <c r="W19" s="57"/>
      <c r="X19" s="57"/>
      <c r="Y19" s="57"/>
      <c r="Z19" s="57"/>
      <c r="AA19" s="57"/>
      <c r="AB19" s="57"/>
    </row>
    <row r="20" spans="1:28" ht="84" customHeight="1">
      <c r="A20" s="16">
        <f t="shared" ref="A20:A77" si="2">A19+1</f>
        <v>4</v>
      </c>
      <c r="B20" s="36" t="s">
        <v>28</v>
      </c>
      <c r="C20" s="36" t="s">
        <v>20</v>
      </c>
      <c r="D20" s="36" t="s">
        <v>10</v>
      </c>
      <c r="E20" s="36" t="s">
        <v>11</v>
      </c>
      <c r="F20" s="36"/>
      <c r="G20" s="36" t="s">
        <v>13</v>
      </c>
      <c r="H20" s="36" t="s">
        <v>10</v>
      </c>
      <c r="I20" s="36" t="s">
        <v>9</v>
      </c>
      <c r="J20" s="36" t="s">
        <v>18</v>
      </c>
      <c r="K20" s="21" t="s">
        <v>99</v>
      </c>
      <c r="L20" s="18">
        <v>1100</v>
      </c>
      <c r="M20" s="18">
        <v>1100</v>
      </c>
      <c r="N20" s="18">
        <v>1229.54</v>
      </c>
      <c r="O20" s="19">
        <f t="shared" si="1"/>
        <v>111.77636363636363</v>
      </c>
      <c r="R20" s="1"/>
      <c r="S20" s="1"/>
      <c r="T20" s="57"/>
      <c r="U20" s="57"/>
      <c r="V20" s="57"/>
      <c r="W20" s="57"/>
      <c r="X20" s="57"/>
      <c r="Y20" s="57"/>
      <c r="Z20" s="57"/>
      <c r="AA20" s="57"/>
      <c r="AB20" s="57"/>
    </row>
    <row r="21" spans="1:28" ht="71.25" customHeight="1">
      <c r="A21" s="13">
        <f t="shared" si="2"/>
        <v>5</v>
      </c>
      <c r="B21" s="37" t="s">
        <v>28</v>
      </c>
      <c r="C21" s="37" t="s">
        <v>20</v>
      </c>
      <c r="D21" s="37" t="s">
        <v>21</v>
      </c>
      <c r="E21" s="37" t="s">
        <v>7</v>
      </c>
      <c r="F21" s="37"/>
      <c r="G21" s="37" t="s">
        <v>8</v>
      </c>
      <c r="H21" s="37" t="s">
        <v>7</v>
      </c>
      <c r="I21" s="37" t="s">
        <v>9</v>
      </c>
      <c r="J21" s="37" t="s">
        <v>8</v>
      </c>
      <c r="K21" s="42" t="s">
        <v>59</v>
      </c>
      <c r="L21" s="14">
        <f>L24+L26+L28+L30</f>
        <v>605900</v>
      </c>
      <c r="M21" s="14">
        <f t="shared" ref="M21:N21" si="3">M24+M26+M28+M30</f>
        <v>605900</v>
      </c>
      <c r="N21" s="14">
        <f t="shared" si="3"/>
        <v>649929.86</v>
      </c>
      <c r="O21" s="15">
        <f t="shared" si="1"/>
        <v>107.26685261594322</v>
      </c>
      <c r="R21" s="1"/>
      <c r="S21" s="1"/>
      <c r="T21" s="57"/>
      <c r="U21" s="57"/>
      <c r="V21" s="57"/>
      <c r="W21" s="57"/>
      <c r="X21" s="57"/>
      <c r="Y21" s="57"/>
      <c r="Z21" s="57"/>
      <c r="AA21" s="57"/>
      <c r="AB21" s="57"/>
    </row>
    <row r="22" spans="1:28" ht="65.25" customHeight="1">
      <c r="A22" s="16">
        <f t="shared" si="2"/>
        <v>6</v>
      </c>
      <c r="B22" s="36" t="s">
        <v>28</v>
      </c>
      <c r="C22" s="36" t="s">
        <v>20</v>
      </c>
      <c r="D22" s="36" t="s">
        <v>21</v>
      </c>
      <c r="E22" s="36" t="s">
        <v>11</v>
      </c>
      <c r="F22" s="36"/>
      <c r="G22" s="36" t="s">
        <v>8</v>
      </c>
      <c r="H22" s="36" t="s">
        <v>10</v>
      </c>
      <c r="I22" s="36" t="s">
        <v>9</v>
      </c>
      <c r="J22" s="36" t="s">
        <v>18</v>
      </c>
      <c r="K22" s="20" t="s">
        <v>100</v>
      </c>
      <c r="L22" s="18">
        <f>L23+L25+L27+L29</f>
        <v>605900</v>
      </c>
      <c r="M22" s="18">
        <f>M23+M25+M27+M29</f>
        <v>605900</v>
      </c>
      <c r="N22" s="18">
        <f>N23+N25+N27+N29</f>
        <v>649929.86</v>
      </c>
      <c r="O22" s="19">
        <f t="shared" si="1"/>
        <v>107.26685261594322</v>
      </c>
      <c r="R22" s="1"/>
      <c r="S22" s="1"/>
      <c r="T22" s="3"/>
      <c r="U22" s="3"/>
      <c r="V22" s="3"/>
      <c r="W22" s="3"/>
      <c r="X22" s="3"/>
      <c r="Y22" s="3"/>
      <c r="Z22" s="3"/>
      <c r="AA22" s="3"/>
      <c r="AB22" s="3"/>
    </row>
    <row r="23" spans="1:28" ht="125.25" customHeight="1">
      <c r="A23" s="16">
        <f t="shared" si="2"/>
        <v>7</v>
      </c>
      <c r="B23" s="36" t="s">
        <v>28</v>
      </c>
      <c r="C23" s="36" t="s">
        <v>20</v>
      </c>
      <c r="D23" s="36" t="s">
        <v>21</v>
      </c>
      <c r="E23" s="36" t="s">
        <v>11</v>
      </c>
      <c r="F23" s="36"/>
      <c r="G23" s="36" t="s">
        <v>81</v>
      </c>
      <c r="H23" s="36" t="s">
        <v>10</v>
      </c>
      <c r="I23" s="36" t="s">
        <v>9</v>
      </c>
      <c r="J23" s="36" t="s">
        <v>18</v>
      </c>
      <c r="K23" s="21" t="s">
        <v>101</v>
      </c>
      <c r="L23" s="18">
        <f>L24</f>
        <v>316000</v>
      </c>
      <c r="M23" s="18">
        <f t="shared" ref="M23:N23" si="4">M24</f>
        <v>316000</v>
      </c>
      <c r="N23" s="18">
        <f t="shared" si="4"/>
        <v>335776.97</v>
      </c>
      <c r="O23" s="19">
        <f t="shared" si="1"/>
        <v>106.25853481012658</v>
      </c>
      <c r="R23" s="1"/>
      <c r="S23" s="1"/>
      <c r="T23" s="2"/>
      <c r="U23" s="2"/>
      <c r="V23" s="2"/>
      <c r="W23" s="2"/>
      <c r="X23" s="2"/>
      <c r="Y23" s="2"/>
      <c r="Z23" s="2"/>
      <c r="AA23" s="2"/>
      <c r="AB23" s="2"/>
    </row>
    <row r="24" spans="1:28" ht="182.25" customHeight="1">
      <c r="A24" s="16">
        <f t="shared" si="2"/>
        <v>8</v>
      </c>
      <c r="B24" s="36" t="s">
        <v>28</v>
      </c>
      <c r="C24" s="36" t="s">
        <v>20</v>
      </c>
      <c r="D24" s="36" t="s">
        <v>21</v>
      </c>
      <c r="E24" s="36" t="s">
        <v>11</v>
      </c>
      <c r="F24" s="36"/>
      <c r="G24" s="36" t="s">
        <v>72</v>
      </c>
      <c r="H24" s="36" t="s">
        <v>10</v>
      </c>
      <c r="I24" s="36" t="s">
        <v>9</v>
      </c>
      <c r="J24" s="36" t="s">
        <v>18</v>
      </c>
      <c r="K24" s="20" t="s">
        <v>86</v>
      </c>
      <c r="L24" s="18">
        <v>316000</v>
      </c>
      <c r="M24" s="18">
        <v>316000</v>
      </c>
      <c r="N24" s="18">
        <v>335776.97</v>
      </c>
      <c r="O24" s="19">
        <f t="shared" si="1"/>
        <v>106.25853481012658</v>
      </c>
    </row>
    <row r="25" spans="1:28" ht="134.44999999999999" customHeight="1">
      <c r="A25" s="16">
        <f t="shared" si="2"/>
        <v>9</v>
      </c>
      <c r="B25" s="36" t="s">
        <v>28</v>
      </c>
      <c r="C25" s="36" t="s">
        <v>20</v>
      </c>
      <c r="D25" s="36" t="s">
        <v>21</v>
      </c>
      <c r="E25" s="36" t="s">
        <v>11</v>
      </c>
      <c r="F25" s="36"/>
      <c r="G25" s="36" t="s">
        <v>82</v>
      </c>
      <c r="H25" s="36" t="s">
        <v>10</v>
      </c>
      <c r="I25" s="36" t="s">
        <v>9</v>
      </c>
      <c r="J25" s="36" t="s">
        <v>18</v>
      </c>
      <c r="K25" s="21" t="s">
        <v>102</v>
      </c>
      <c r="L25" s="18">
        <f>L26</f>
        <v>1500</v>
      </c>
      <c r="M25" s="18">
        <f t="shared" ref="M25:N25" si="5">M26</f>
        <v>1500</v>
      </c>
      <c r="N25" s="18">
        <f t="shared" si="5"/>
        <v>1940.08</v>
      </c>
      <c r="O25" s="19">
        <f t="shared" si="1"/>
        <v>129.33866666666665</v>
      </c>
    </row>
    <row r="26" spans="1:28" ht="196.9" customHeight="1">
      <c r="A26" s="16">
        <f t="shared" si="2"/>
        <v>10</v>
      </c>
      <c r="B26" s="36" t="s">
        <v>28</v>
      </c>
      <c r="C26" s="36" t="s">
        <v>20</v>
      </c>
      <c r="D26" s="36" t="s">
        <v>21</v>
      </c>
      <c r="E26" s="36" t="s">
        <v>11</v>
      </c>
      <c r="F26" s="36"/>
      <c r="G26" s="36" t="s">
        <v>73</v>
      </c>
      <c r="H26" s="36" t="s">
        <v>10</v>
      </c>
      <c r="I26" s="36" t="s">
        <v>9</v>
      </c>
      <c r="J26" s="36" t="s">
        <v>18</v>
      </c>
      <c r="K26" s="20" t="s">
        <v>103</v>
      </c>
      <c r="L26" s="18">
        <v>1500</v>
      </c>
      <c r="M26" s="18">
        <v>1500</v>
      </c>
      <c r="N26" s="18">
        <v>1940.08</v>
      </c>
      <c r="O26" s="19">
        <f t="shared" si="1"/>
        <v>129.33866666666665</v>
      </c>
    </row>
    <row r="27" spans="1:28" ht="136.5" customHeight="1">
      <c r="A27" s="16">
        <f t="shared" si="2"/>
        <v>11</v>
      </c>
      <c r="B27" s="36" t="s">
        <v>28</v>
      </c>
      <c r="C27" s="36" t="s">
        <v>20</v>
      </c>
      <c r="D27" s="36" t="s">
        <v>21</v>
      </c>
      <c r="E27" s="36" t="s">
        <v>11</v>
      </c>
      <c r="F27" s="36"/>
      <c r="G27" s="36" t="s">
        <v>83</v>
      </c>
      <c r="H27" s="36" t="s">
        <v>10</v>
      </c>
      <c r="I27" s="36" t="s">
        <v>9</v>
      </c>
      <c r="J27" s="36" t="s">
        <v>18</v>
      </c>
      <c r="K27" s="21" t="s">
        <v>104</v>
      </c>
      <c r="L27" s="22">
        <f>L28</f>
        <v>327700</v>
      </c>
      <c r="M27" s="22">
        <f t="shared" ref="M27:N27" si="6">M28</f>
        <v>327700</v>
      </c>
      <c r="N27" s="22">
        <f t="shared" si="6"/>
        <v>348761.68</v>
      </c>
      <c r="O27" s="19">
        <f t="shared" si="1"/>
        <v>106.42712236801952</v>
      </c>
    </row>
    <row r="28" spans="1:28" ht="189" customHeight="1">
      <c r="A28" s="16">
        <f t="shared" si="2"/>
        <v>12</v>
      </c>
      <c r="B28" s="36" t="s">
        <v>28</v>
      </c>
      <c r="C28" s="36" t="s">
        <v>20</v>
      </c>
      <c r="D28" s="36" t="s">
        <v>21</v>
      </c>
      <c r="E28" s="36" t="s">
        <v>11</v>
      </c>
      <c r="F28" s="36"/>
      <c r="G28" s="36" t="s">
        <v>74</v>
      </c>
      <c r="H28" s="36" t="s">
        <v>10</v>
      </c>
      <c r="I28" s="36" t="s">
        <v>9</v>
      </c>
      <c r="J28" s="36" t="s">
        <v>18</v>
      </c>
      <c r="K28" s="20" t="s">
        <v>105</v>
      </c>
      <c r="L28" s="18">
        <v>327700</v>
      </c>
      <c r="M28" s="18">
        <v>327700</v>
      </c>
      <c r="N28" s="18">
        <v>348761.68</v>
      </c>
      <c r="O28" s="19">
        <f t="shared" si="1"/>
        <v>106.42712236801952</v>
      </c>
    </row>
    <row r="29" spans="1:28" ht="123" customHeight="1">
      <c r="A29" s="16">
        <f t="shared" si="2"/>
        <v>13</v>
      </c>
      <c r="B29" s="36" t="s">
        <v>28</v>
      </c>
      <c r="C29" s="36" t="s">
        <v>20</v>
      </c>
      <c r="D29" s="36" t="s">
        <v>21</v>
      </c>
      <c r="E29" s="36" t="s">
        <v>11</v>
      </c>
      <c r="F29" s="36"/>
      <c r="G29" s="36" t="s">
        <v>84</v>
      </c>
      <c r="H29" s="36" t="s">
        <v>10</v>
      </c>
      <c r="I29" s="36" t="s">
        <v>8</v>
      </c>
      <c r="J29" s="36" t="s">
        <v>18</v>
      </c>
      <c r="K29" s="21" t="s">
        <v>106</v>
      </c>
      <c r="L29" s="18">
        <f>L30</f>
        <v>-39300</v>
      </c>
      <c r="M29" s="18">
        <f t="shared" ref="M29:N29" si="7">M30</f>
        <v>-39300</v>
      </c>
      <c r="N29" s="18">
        <f t="shared" si="7"/>
        <v>-36548.870000000003</v>
      </c>
      <c r="O29" s="19">
        <f t="shared" si="1"/>
        <v>92.999669211195936</v>
      </c>
    </row>
    <row r="30" spans="1:28" ht="169.9" customHeight="1">
      <c r="A30" s="16">
        <f t="shared" si="2"/>
        <v>14</v>
      </c>
      <c r="B30" s="36" t="s">
        <v>28</v>
      </c>
      <c r="C30" s="36" t="s">
        <v>20</v>
      </c>
      <c r="D30" s="36" t="s">
        <v>21</v>
      </c>
      <c r="E30" s="36" t="s">
        <v>11</v>
      </c>
      <c r="F30" s="36"/>
      <c r="G30" s="36" t="s">
        <v>75</v>
      </c>
      <c r="H30" s="36" t="s">
        <v>10</v>
      </c>
      <c r="I30" s="36" t="s">
        <v>9</v>
      </c>
      <c r="J30" s="36" t="s">
        <v>18</v>
      </c>
      <c r="K30" s="20" t="s">
        <v>107</v>
      </c>
      <c r="L30" s="18">
        <v>-39300</v>
      </c>
      <c r="M30" s="18">
        <v>-39300</v>
      </c>
      <c r="N30" s="18">
        <v>-36548.870000000003</v>
      </c>
      <c r="O30" s="19">
        <f t="shared" si="1"/>
        <v>92.999669211195936</v>
      </c>
    </row>
    <row r="31" spans="1:28" ht="33.75" customHeight="1">
      <c r="A31" s="13">
        <f t="shared" si="2"/>
        <v>15</v>
      </c>
      <c r="B31" s="37" t="s">
        <v>28</v>
      </c>
      <c r="C31" s="37" t="s">
        <v>20</v>
      </c>
      <c r="D31" s="37" t="s">
        <v>19</v>
      </c>
      <c r="E31" s="37" t="s">
        <v>7</v>
      </c>
      <c r="F31" s="37"/>
      <c r="G31" s="37" t="s">
        <v>8</v>
      </c>
      <c r="H31" s="37" t="s">
        <v>7</v>
      </c>
      <c r="I31" s="37" t="s">
        <v>9</v>
      </c>
      <c r="J31" s="37" t="s">
        <v>8</v>
      </c>
      <c r="K31" s="42" t="s">
        <v>60</v>
      </c>
      <c r="L31" s="14">
        <f>L32</f>
        <v>33400</v>
      </c>
      <c r="M31" s="14">
        <f t="shared" ref="M31:N31" si="8">M32</f>
        <v>33400</v>
      </c>
      <c r="N31" s="14">
        <f t="shared" si="8"/>
        <v>-30115</v>
      </c>
      <c r="O31" s="15">
        <f t="shared" si="1"/>
        <v>-90.164670658682638</v>
      </c>
    </row>
    <row r="32" spans="1:28" ht="35.25" customHeight="1">
      <c r="A32" s="16">
        <f t="shared" si="2"/>
        <v>16</v>
      </c>
      <c r="B32" s="36" t="s">
        <v>28</v>
      </c>
      <c r="C32" s="36" t="s">
        <v>20</v>
      </c>
      <c r="D32" s="36" t="s">
        <v>19</v>
      </c>
      <c r="E32" s="36" t="s">
        <v>21</v>
      </c>
      <c r="F32" s="36"/>
      <c r="G32" s="36" t="s">
        <v>8</v>
      </c>
      <c r="H32" s="36" t="s">
        <v>10</v>
      </c>
      <c r="I32" s="36" t="s">
        <v>9</v>
      </c>
      <c r="J32" s="36" t="s">
        <v>18</v>
      </c>
      <c r="K32" s="23" t="s">
        <v>108</v>
      </c>
      <c r="L32" s="18">
        <f>L33</f>
        <v>33400</v>
      </c>
      <c r="M32" s="18">
        <f t="shared" ref="M32:N32" si="9">M33</f>
        <v>33400</v>
      </c>
      <c r="N32" s="18">
        <f t="shared" si="9"/>
        <v>-30115</v>
      </c>
      <c r="O32" s="19">
        <f t="shared" si="1"/>
        <v>-90.164670658682638</v>
      </c>
    </row>
    <row r="33" spans="1:23" ht="28.5" customHeight="1">
      <c r="A33" s="16">
        <f t="shared" si="2"/>
        <v>17</v>
      </c>
      <c r="B33" s="36" t="s">
        <v>28</v>
      </c>
      <c r="C33" s="36" t="s">
        <v>20</v>
      </c>
      <c r="D33" s="36" t="s">
        <v>19</v>
      </c>
      <c r="E33" s="36" t="s">
        <v>21</v>
      </c>
      <c r="F33" s="36"/>
      <c r="G33" s="36" t="s">
        <v>14</v>
      </c>
      <c r="H33" s="36" t="s">
        <v>10</v>
      </c>
      <c r="I33" s="36" t="s">
        <v>9</v>
      </c>
      <c r="J33" s="36" t="s">
        <v>18</v>
      </c>
      <c r="K33" s="21" t="s">
        <v>108</v>
      </c>
      <c r="L33" s="18">
        <v>33400</v>
      </c>
      <c r="M33" s="18">
        <v>33400</v>
      </c>
      <c r="N33" s="18">
        <v>-30115</v>
      </c>
      <c r="O33" s="19">
        <f t="shared" si="1"/>
        <v>-90.164670658682638</v>
      </c>
    </row>
    <row r="34" spans="1:23" ht="35.25" customHeight="1">
      <c r="A34" s="13">
        <f t="shared" si="2"/>
        <v>18</v>
      </c>
      <c r="B34" s="37" t="s">
        <v>28</v>
      </c>
      <c r="C34" s="37" t="s">
        <v>20</v>
      </c>
      <c r="D34" s="37" t="s">
        <v>12</v>
      </c>
      <c r="E34" s="37" t="s">
        <v>7</v>
      </c>
      <c r="F34" s="37"/>
      <c r="G34" s="37" t="s">
        <v>8</v>
      </c>
      <c r="H34" s="37" t="s">
        <v>7</v>
      </c>
      <c r="I34" s="37" t="s">
        <v>9</v>
      </c>
      <c r="J34" s="37" t="s">
        <v>8</v>
      </c>
      <c r="K34" s="42" t="s">
        <v>61</v>
      </c>
      <c r="L34" s="14">
        <f>L35+L37</f>
        <v>490900</v>
      </c>
      <c r="M34" s="14">
        <f>M35+M37</f>
        <v>368000</v>
      </c>
      <c r="N34" s="14">
        <f>N35+N37</f>
        <v>384492.69</v>
      </c>
      <c r="O34" s="15">
        <f t="shared" si="1"/>
        <v>104.48170923913042</v>
      </c>
      <c r="P34" s="1"/>
      <c r="Q34" s="1"/>
      <c r="R34" s="1"/>
      <c r="S34" s="1"/>
      <c r="T34" s="1"/>
      <c r="U34" s="1"/>
      <c r="V34" s="1"/>
      <c r="W34" s="1"/>
    </row>
    <row r="35" spans="1:23" ht="40.5" customHeight="1">
      <c r="A35" s="16">
        <f t="shared" si="2"/>
        <v>19</v>
      </c>
      <c r="B35" s="36" t="s">
        <v>28</v>
      </c>
      <c r="C35" s="36" t="s">
        <v>20</v>
      </c>
      <c r="D35" s="36" t="s">
        <v>12</v>
      </c>
      <c r="E35" s="36" t="s">
        <v>10</v>
      </c>
      <c r="F35" s="36"/>
      <c r="G35" s="36" t="s">
        <v>13</v>
      </c>
      <c r="H35" s="36" t="s">
        <v>16</v>
      </c>
      <c r="I35" s="36" t="s">
        <v>9</v>
      </c>
      <c r="J35" s="36" t="s">
        <v>18</v>
      </c>
      <c r="K35" s="24" t="s">
        <v>109</v>
      </c>
      <c r="L35" s="18">
        <f>L36</f>
        <v>174900</v>
      </c>
      <c r="M35" s="18">
        <f t="shared" ref="M35:N35" si="10">M36</f>
        <v>97000</v>
      </c>
      <c r="N35" s="18">
        <f t="shared" si="10"/>
        <v>102338.39</v>
      </c>
      <c r="O35" s="19">
        <f t="shared" si="1"/>
        <v>105.50349484536083</v>
      </c>
      <c r="P35" s="71"/>
      <c r="Q35" s="72"/>
      <c r="R35" s="72"/>
      <c r="S35" s="72"/>
      <c r="T35" s="72"/>
      <c r="U35" s="72"/>
      <c r="V35" s="72"/>
      <c r="W35" s="72"/>
    </row>
    <row r="36" spans="1:23" ht="92.25" customHeight="1">
      <c r="A36" s="16">
        <f t="shared" si="2"/>
        <v>20</v>
      </c>
      <c r="B36" s="36">
        <v>182</v>
      </c>
      <c r="C36" s="36">
        <v>1</v>
      </c>
      <c r="D36" s="36" t="s">
        <v>12</v>
      </c>
      <c r="E36" s="59" t="s">
        <v>10</v>
      </c>
      <c r="F36" s="59"/>
      <c r="G36" s="36" t="s">
        <v>13</v>
      </c>
      <c r="H36" s="36">
        <v>10</v>
      </c>
      <c r="I36" s="36" t="s">
        <v>9</v>
      </c>
      <c r="J36" s="36">
        <v>110</v>
      </c>
      <c r="K36" s="24" t="s">
        <v>110</v>
      </c>
      <c r="L36" s="18">
        <v>174900</v>
      </c>
      <c r="M36" s="18">
        <v>97000</v>
      </c>
      <c r="N36" s="18">
        <v>102338.39</v>
      </c>
      <c r="O36" s="19">
        <f t="shared" si="1"/>
        <v>105.50349484536083</v>
      </c>
      <c r="P36" s="1"/>
      <c r="Q36" s="1"/>
      <c r="R36" s="1"/>
      <c r="S36" s="1"/>
      <c r="T36" s="1"/>
      <c r="U36" s="1"/>
      <c r="V36" s="1"/>
      <c r="W36" s="1"/>
    </row>
    <row r="37" spans="1:23" ht="31.5" customHeight="1">
      <c r="A37" s="16">
        <f t="shared" si="2"/>
        <v>21</v>
      </c>
      <c r="B37" s="36" t="s">
        <v>28</v>
      </c>
      <c r="C37" s="36" t="s">
        <v>20</v>
      </c>
      <c r="D37" s="36" t="s">
        <v>12</v>
      </c>
      <c r="E37" s="36" t="s">
        <v>12</v>
      </c>
      <c r="F37" s="36"/>
      <c r="G37" s="36" t="s">
        <v>8</v>
      </c>
      <c r="H37" s="36" t="s">
        <v>7</v>
      </c>
      <c r="I37" s="36" t="s">
        <v>9</v>
      </c>
      <c r="J37" s="36" t="s">
        <v>8</v>
      </c>
      <c r="K37" s="25" t="s">
        <v>62</v>
      </c>
      <c r="L37" s="22">
        <f>L38+L40</f>
        <v>316000</v>
      </c>
      <c r="M37" s="22">
        <f t="shared" ref="M37:N37" si="11">M38+M40</f>
        <v>271000</v>
      </c>
      <c r="N37" s="22">
        <f t="shared" si="11"/>
        <v>282154.3</v>
      </c>
      <c r="O37" s="19">
        <f t="shared" si="1"/>
        <v>104.1159778597786</v>
      </c>
      <c r="P37" s="1"/>
      <c r="Q37" s="1"/>
      <c r="R37" s="1"/>
      <c r="S37" s="1"/>
      <c r="T37" s="1"/>
      <c r="U37" s="1"/>
      <c r="V37" s="1"/>
      <c r="W37" s="1"/>
    </row>
    <row r="38" spans="1:23" s="8" customFormat="1" ht="39" customHeight="1">
      <c r="A38" s="16">
        <f t="shared" si="2"/>
        <v>22</v>
      </c>
      <c r="B38" s="36" t="s">
        <v>28</v>
      </c>
      <c r="C38" s="36" t="s">
        <v>20</v>
      </c>
      <c r="D38" s="36" t="s">
        <v>12</v>
      </c>
      <c r="E38" s="36" t="s">
        <v>12</v>
      </c>
      <c r="F38" s="36"/>
      <c r="G38" s="36" t="s">
        <v>13</v>
      </c>
      <c r="H38" s="36" t="s">
        <v>7</v>
      </c>
      <c r="I38" s="36" t="s">
        <v>9</v>
      </c>
      <c r="J38" s="36" t="s">
        <v>18</v>
      </c>
      <c r="K38" s="20" t="s">
        <v>111</v>
      </c>
      <c r="L38" s="22">
        <f>L39</f>
        <v>53200</v>
      </c>
      <c r="M38" s="22">
        <f t="shared" ref="M38:N38" si="12">M39</f>
        <v>74000</v>
      </c>
      <c r="N38" s="22">
        <f t="shared" si="12"/>
        <v>73655</v>
      </c>
      <c r="O38" s="19">
        <f t="shared" si="1"/>
        <v>99.533783783783775</v>
      </c>
      <c r="P38" s="71"/>
      <c r="Q38" s="72"/>
      <c r="R38" s="72"/>
      <c r="S38" s="72"/>
      <c r="T38" s="72"/>
      <c r="U38" s="72"/>
      <c r="V38" s="72"/>
      <c r="W38" s="72"/>
    </row>
    <row r="39" spans="1:23" ht="77.25" customHeight="1">
      <c r="A39" s="16">
        <f t="shared" si="2"/>
        <v>23</v>
      </c>
      <c r="B39" s="36">
        <v>182</v>
      </c>
      <c r="C39" s="36">
        <v>1</v>
      </c>
      <c r="D39" s="36" t="s">
        <v>12</v>
      </c>
      <c r="E39" s="59" t="s">
        <v>12</v>
      </c>
      <c r="F39" s="59"/>
      <c r="G39" s="36" t="s">
        <v>50</v>
      </c>
      <c r="H39" s="36">
        <v>10</v>
      </c>
      <c r="I39" s="36" t="s">
        <v>9</v>
      </c>
      <c r="J39" s="36">
        <v>110</v>
      </c>
      <c r="K39" s="20" t="s">
        <v>112</v>
      </c>
      <c r="L39" s="22">
        <v>53200</v>
      </c>
      <c r="M39" s="22">
        <v>74000</v>
      </c>
      <c r="N39" s="22">
        <v>73655</v>
      </c>
      <c r="O39" s="19">
        <f t="shared" si="1"/>
        <v>99.533783783783775</v>
      </c>
      <c r="P39" s="1"/>
      <c r="Q39" s="73"/>
      <c r="R39" s="73"/>
      <c r="S39" s="73"/>
      <c r="T39" s="73"/>
      <c r="U39" s="1"/>
      <c r="V39" s="1"/>
      <c r="W39" s="1"/>
    </row>
    <row r="40" spans="1:23" s="8" customFormat="1" ht="36" customHeight="1">
      <c r="A40" s="16">
        <f t="shared" si="2"/>
        <v>24</v>
      </c>
      <c r="B40" s="36" t="s">
        <v>28</v>
      </c>
      <c r="C40" s="36" t="s">
        <v>20</v>
      </c>
      <c r="D40" s="36" t="s">
        <v>12</v>
      </c>
      <c r="E40" s="36" t="s">
        <v>12</v>
      </c>
      <c r="F40" s="36"/>
      <c r="G40" s="36" t="s">
        <v>88</v>
      </c>
      <c r="H40" s="36" t="s">
        <v>7</v>
      </c>
      <c r="I40" s="36" t="s">
        <v>9</v>
      </c>
      <c r="J40" s="36" t="s">
        <v>8</v>
      </c>
      <c r="K40" s="20" t="s">
        <v>113</v>
      </c>
      <c r="L40" s="18">
        <f>L41</f>
        <v>262800</v>
      </c>
      <c r="M40" s="18">
        <f t="shared" ref="M40:N40" si="13">M41</f>
        <v>197000</v>
      </c>
      <c r="N40" s="18">
        <f t="shared" si="13"/>
        <v>208499.3</v>
      </c>
      <c r="O40" s="19">
        <f t="shared" si="1"/>
        <v>105.8372081218274</v>
      </c>
      <c r="P40" s="71"/>
      <c r="Q40" s="72"/>
      <c r="R40" s="72"/>
      <c r="S40" s="72"/>
      <c r="T40" s="72"/>
      <c r="U40" s="72"/>
      <c r="V40" s="72"/>
      <c r="W40" s="72"/>
    </row>
    <row r="41" spans="1:23" ht="81" customHeight="1">
      <c r="A41" s="16">
        <f t="shared" si="2"/>
        <v>25</v>
      </c>
      <c r="B41" s="36">
        <v>182</v>
      </c>
      <c r="C41" s="36">
        <v>1</v>
      </c>
      <c r="D41" s="36" t="s">
        <v>12</v>
      </c>
      <c r="E41" s="59" t="s">
        <v>12</v>
      </c>
      <c r="F41" s="59"/>
      <c r="G41" s="36" t="s">
        <v>51</v>
      </c>
      <c r="H41" s="36">
        <v>10</v>
      </c>
      <c r="I41" s="36" t="s">
        <v>9</v>
      </c>
      <c r="J41" s="36" t="s">
        <v>18</v>
      </c>
      <c r="K41" s="20" t="s">
        <v>114</v>
      </c>
      <c r="L41" s="18">
        <v>262800</v>
      </c>
      <c r="M41" s="18">
        <v>197000</v>
      </c>
      <c r="N41" s="18">
        <v>208499.3</v>
      </c>
      <c r="O41" s="19">
        <f t="shared" si="1"/>
        <v>105.8372081218274</v>
      </c>
    </row>
    <row r="42" spans="1:23" ht="32.25" customHeight="1">
      <c r="A42" s="13">
        <f t="shared" si="2"/>
        <v>26</v>
      </c>
      <c r="B42" s="37" t="s">
        <v>8</v>
      </c>
      <c r="C42" s="37" t="s">
        <v>20</v>
      </c>
      <c r="D42" s="37" t="s">
        <v>35</v>
      </c>
      <c r="E42" s="37" t="s">
        <v>7</v>
      </c>
      <c r="F42" s="37"/>
      <c r="G42" s="37" t="s">
        <v>8</v>
      </c>
      <c r="H42" s="37" t="s">
        <v>7</v>
      </c>
      <c r="I42" s="37" t="s">
        <v>9</v>
      </c>
      <c r="J42" s="37" t="s">
        <v>8</v>
      </c>
      <c r="K42" s="43" t="s">
        <v>63</v>
      </c>
      <c r="L42" s="14">
        <f>L43</f>
        <v>1500</v>
      </c>
      <c r="M42" s="14">
        <f t="shared" ref="M42:N42" si="14">M43</f>
        <v>1200</v>
      </c>
      <c r="N42" s="14">
        <f t="shared" si="14"/>
        <v>1400</v>
      </c>
      <c r="O42" s="15">
        <f t="shared" si="1"/>
        <v>116.66666666666667</v>
      </c>
    </row>
    <row r="43" spans="1:23" s="8" customFormat="1" ht="84" customHeight="1">
      <c r="A43" s="16">
        <f t="shared" si="2"/>
        <v>27</v>
      </c>
      <c r="B43" s="36" t="s">
        <v>8</v>
      </c>
      <c r="C43" s="36" t="s">
        <v>20</v>
      </c>
      <c r="D43" s="36" t="s">
        <v>35</v>
      </c>
      <c r="E43" s="36" t="s">
        <v>17</v>
      </c>
      <c r="F43" s="36"/>
      <c r="G43" s="36" t="s">
        <v>8</v>
      </c>
      <c r="H43" s="36" t="s">
        <v>10</v>
      </c>
      <c r="I43" s="36" t="s">
        <v>9</v>
      </c>
      <c r="J43" s="36" t="s">
        <v>18</v>
      </c>
      <c r="K43" s="20" t="s">
        <v>115</v>
      </c>
      <c r="L43" s="18">
        <f>L44</f>
        <v>1500</v>
      </c>
      <c r="M43" s="18">
        <f t="shared" ref="M43:N43" si="15">M44</f>
        <v>1200</v>
      </c>
      <c r="N43" s="18">
        <f t="shared" si="15"/>
        <v>1400</v>
      </c>
      <c r="O43" s="19">
        <f t="shared" si="1"/>
        <v>116.66666666666667</v>
      </c>
    </row>
    <row r="44" spans="1:23" ht="127.5" customHeight="1">
      <c r="A44" s="16">
        <f t="shared" si="2"/>
        <v>28</v>
      </c>
      <c r="B44" s="36" t="s">
        <v>48</v>
      </c>
      <c r="C44" s="36" t="s">
        <v>20</v>
      </c>
      <c r="D44" s="36" t="s">
        <v>35</v>
      </c>
      <c r="E44" s="36" t="s">
        <v>17</v>
      </c>
      <c r="F44" s="36"/>
      <c r="G44" s="36" t="s">
        <v>15</v>
      </c>
      <c r="H44" s="36" t="s">
        <v>10</v>
      </c>
      <c r="I44" s="36" t="s">
        <v>9</v>
      </c>
      <c r="J44" s="36" t="s">
        <v>18</v>
      </c>
      <c r="K44" s="25" t="s">
        <v>116</v>
      </c>
      <c r="L44" s="18">
        <v>1500</v>
      </c>
      <c r="M44" s="18">
        <v>1200</v>
      </c>
      <c r="N44" s="18">
        <v>1400</v>
      </c>
      <c r="O44" s="19">
        <f t="shared" si="1"/>
        <v>116.66666666666667</v>
      </c>
    </row>
    <row r="45" spans="1:23" ht="95.25" customHeight="1">
      <c r="A45" s="13">
        <f t="shared" si="2"/>
        <v>29</v>
      </c>
      <c r="B45" s="37" t="s">
        <v>8</v>
      </c>
      <c r="C45" s="37" t="s">
        <v>20</v>
      </c>
      <c r="D45" s="37" t="s">
        <v>43</v>
      </c>
      <c r="E45" s="37" t="s">
        <v>7</v>
      </c>
      <c r="F45" s="37"/>
      <c r="G45" s="37" t="s">
        <v>8</v>
      </c>
      <c r="H45" s="37" t="s">
        <v>7</v>
      </c>
      <c r="I45" s="37" t="s">
        <v>9</v>
      </c>
      <c r="J45" s="37" t="s">
        <v>8</v>
      </c>
      <c r="K45" s="44" t="s">
        <v>70</v>
      </c>
      <c r="L45" s="14">
        <f>L46</f>
        <v>130000</v>
      </c>
      <c r="M45" s="14">
        <f t="shared" ref="M45:N45" si="16">M46</f>
        <v>340820.58</v>
      </c>
      <c r="N45" s="14">
        <f t="shared" si="16"/>
        <v>467907.83</v>
      </c>
      <c r="O45" s="15">
        <f t="shared" si="1"/>
        <v>137.28860798253439</v>
      </c>
    </row>
    <row r="46" spans="1:23" s="8" customFormat="1" ht="150" customHeight="1">
      <c r="A46" s="16">
        <f t="shared" si="2"/>
        <v>30</v>
      </c>
      <c r="B46" s="36" t="s">
        <v>8</v>
      </c>
      <c r="C46" s="36" t="s">
        <v>20</v>
      </c>
      <c r="D46" s="36" t="s">
        <v>43</v>
      </c>
      <c r="E46" s="36" t="s">
        <v>67</v>
      </c>
      <c r="F46" s="36"/>
      <c r="G46" s="36" t="s">
        <v>88</v>
      </c>
      <c r="H46" s="36" t="s">
        <v>7</v>
      </c>
      <c r="I46" s="36" t="s">
        <v>8</v>
      </c>
      <c r="J46" s="36" t="s">
        <v>69</v>
      </c>
      <c r="K46" s="24" t="s">
        <v>117</v>
      </c>
      <c r="L46" s="18">
        <f>L47</f>
        <v>130000</v>
      </c>
      <c r="M46" s="18">
        <f t="shared" ref="M46:N46" si="17">M47</f>
        <v>340820.58</v>
      </c>
      <c r="N46" s="18">
        <f t="shared" si="17"/>
        <v>467907.83</v>
      </c>
      <c r="O46" s="19">
        <f t="shared" si="1"/>
        <v>137.28860798253439</v>
      </c>
    </row>
    <row r="47" spans="1:23" ht="126" customHeight="1">
      <c r="A47" s="16">
        <f t="shared" si="2"/>
        <v>31</v>
      </c>
      <c r="B47" s="36" t="s">
        <v>48</v>
      </c>
      <c r="C47" s="36" t="s">
        <v>20</v>
      </c>
      <c r="D47" s="36" t="s">
        <v>43</v>
      </c>
      <c r="E47" s="36" t="s">
        <v>67</v>
      </c>
      <c r="F47" s="36"/>
      <c r="G47" s="36" t="s">
        <v>68</v>
      </c>
      <c r="H47" s="36" t="s">
        <v>16</v>
      </c>
      <c r="I47" s="36" t="s">
        <v>9</v>
      </c>
      <c r="J47" s="36" t="s">
        <v>69</v>
      </c>
      <c r="K47" s="26" t="s">
        <v>118</v>
      </c>
      <c r="L47" s="18">
        <v>130000</v>
      </c>
      <c r="M47" s="18">
        <v>340820.58</v>
      </c>
      <c r="N47" s="18">
        <v>467907.83</v>
      </c>
      <c r="O47" s="19">
        <f t="shared" si="1"/>
        <v>137.28860798253439</v>
      </c>
    </row>
    <row r="48" spans="1:23" s="79" customFormat="1" ht="41.25" customHeight="1">
      <c r="A48" s="74">
        <f t="shared" si="2"/>
        <v>32</v>
      </c>
      <c r="B48" s="75" t="s">
        <v>8</v>
      </c>
      <c r="C48" s="75" t="s">
        <v>31</v>
      </c>
      <c r="D48" s="75" t="s">
        <v>7</v>
      </c>
      <c r="E48" s="75" t="s">
        <v>7</v>
      </c>
      <c r="F48" s="75"/>
      <c r="G48" s="75" t="s">
        <v>8</v>
      </c>
      <c r="H48" s="75" t="s">
        <v>7</v>
      </c>
      <c r="I48" s="75" t="s">
        <v>9</v>
      </c>
      <c r="J48" s="75" t="s">
        <v>8</v>
      </c>
      <c r="K48" s="76" t="s">
        <v>47</v>
      </c>
      <c r="L48" s="77">
        <f>L49+L75</f>
        <v>11844050</v>
      </c>
      <c r="M48" s="77">
        <f>M49+M75</f>
        <v>23223969.849999998</v>
      </c>
      <c r="N48" s="77">
        <f>N49+N75</f>
        <v>23223969.849999998</v>
      </c>
      <c r="O48" s="78">
        <f t="shared" si="1"/>
        <v>100</v>
      </c>
    </row>
    <row r="49" spans="1:17" ht="66.75" customHeight="1">
      <c r="A49" s="27">
        <f t="shared" si="2"/>
        <v>33</v>
      </c>
      <c r="B49" s="28" t="s">
        <v>8</v>
      </c>
      <c r="C49" s="28" t="s">
        <v>31</v>
      </c>
      <c r="D49" s="28" t="s">
        <v>11</v>
      </c>
      <c r="E49" s="28" t="s">
        <v>7</v>
      </c>
      <c r="F49" s="28"/>
      <c r="G49" s="28" t="s">
        <v>8</v>
      </c>
      <c r="H49" s="28" t="s">
        <v>7</v>
      </c>
      <c r="I49" s="28" t="s">
        <v>8</v>
      </c>
      <c r="J49" s="28" t="s">
        <v>8</v>
      </c>
      <c r="K49" s="29" t="s">
        <v>87</v>
      </c>
      <c r="L49" s="30">
        <f>L50+L55+L58+L63+L75</f>
        <v>11844050</v>
      </c>
      <c r="M49" s="30">
        <f>M50+M55+M58+M63</f>
        <v>23129990.579999998</v>
      </c>
      <c r="N49" s="30">
        <f>N50+N55+N58+N63</f>
        <v>23129990.579999998</v>
      </c>
      <c r="O49" s="31">
        <f t="shared" si="1"/>
        <v>100</v>
      </c>
    </row>
    <row r="50" spans="1:17" ht="43.5" customHeight="1">
      <c r="A50" s="13">
        <f t="shared" si="2"/>
        <v>34</v>
      </c>
      <c r="B50" s="37" t="s">
        <v>8</v>
      </c>
      <c r="C50" s="37" t="s">
        <v>31</v>
      </c>
      <c r="D50" s="37" t="s">
        <v>11</v>
      </c>
      <c r="E50" s="37" t="s">
        <v>10</v>
      </c>
      <c r="F50" s="37"/>
      <c r="G50" s="37" t="s">
        <v>8</v>
      </c>
      <c r="H50" s="37" t="s">
        <v>7</v>
      </c>
      <c r="I50" s="37" t="s">
        <v>9</v>
      </c>
      <c r="J50" s="37" t="s">
        <v>8</v>
      </c>
      <c r="K50" s="43" t="s">
        <v>119</v>
      </c>
      <c r="L50" s="14">
        <f>L51+L53</f>
        <v>4523500</v>
      </c>
      <c r="M50" s="14">
        <f>M51+M53</f>
        <v>4523500</v>
      </c>
      <c r="N50" s="14">
        <f t="shared" ref="N50" si="18">N51+N53</f>
        <v>4523500</v>
      </c>
      <c r="O50" s="15">
        <f t="shared" si="1"/>
        <v>100</v>
      </c>
    </row>
    <row r="51" spans="1:17" ht="39.75" customHeight="1">
      <c r="A51" s="16">
        <f t="shared" si="2"/>
        <v>35</v>
      </c>
      <c r="B51" s="36" t="s">
        <v>8</v>
      </c>
      <c r="C51" s="36" t="s">
        <v>31</v>
      </c>
      <c r="D51" s="36" t="s">
        <v>11</v>
      </c>
      <c r="E51" s="36" t="s">
        <v>44</v>
      </c>
      <c r="F51" s="36"/>
      <c r="G51" s="36" t="s">
        <v>23</v>
      </c>
      <c r="H51" s="36" t="s">
        <v>7</v>
      </c>
      <c r="I51" s="36" t="s">
        <v>9</v>
      </c>
      <c r="J51" s="36" t="s">
        <v>71</v>
      </c>
      <c r="K51" s="20" t="s">
        <v>120</v>
      </c>
      <c r="L51" s="18">
        <f>L52</f>
        <v>1642600</v>
      </c>
      <c r="M51" s="18">
        <f t="shared" ref="M51:N51" si="19">M52</f>
        <v>1642600</v>
      </c>
      <c r="N51" s="18">
        <f t="shared" si="19"/>
        <v>1642600</v>
      </c>
      <c r="O51" s="19">
        <f t="shared" si="1"/>
        <v>100</v>
      </c>
    </row>
    <row r="52" spans="1:17" ht="79.5" customHeight="1">
      <c r="A52" s="16">
        <f t="shared" si="2"/>
        <v>36</v>
      </c>
      <c r="B52" s="36" t="s">
        <v>48</v>
      </c>
      <c r="C52" s="36">
        <v>2</v>
      </c>
      <c r="D52" s="36" t="s">
        <v>11</v>
      </c>
      <c r="E52" s="59" t="s">
        <v>44</v>
      </c>
      <c r="F52" s="59"/>
      <c r="G52" s="36" t="s">
        <v>23</v>
      </c>
      <c r="H52" s="36" t="s">
        <v>16</v>
      </c>
      <c r="I52" s="36" t="s">
        <v>9</v>
      </c>
      <c r="J52" s="36" t="s">
        <v>71</v>
      </c>
      <c r="K52" s="32" t="s">
        <v>121</v>
      </c>
      <c r="L52" s="18">
        <v>1642600</v>
      </c>
      <c r="M52" s="18">
        <v>1642600</v>
      </c>
      <c r="N52" s="18">
        <v>1642600</v>
      </c>
      <c r="O52" s="19">
        <f t="shared" si="1"/>
        <v>100</v>
      </c>
    </row>
    <row r="53" spans="1:17" s="8" customFormat="1" ht="86.25" customHeight="1">
      <c r="A53" s="16">
        <f t="shared" si="2"/>
        <v>37</v>
      </c>
      <c r="B53" s="36" t="s">
        <v>8</v>
      </c>
      <c r="C53" s="36" t="s">
        <v>31</v>
      </c>
      <c r="D53" s="36" t="s">
        <v>11</v>
      </c>
      <c r="E53" s="36" t="s">
        <v>45</v>
      </c>
      <c r="F53" s="36"/>
      <c r="G53" s="36" t="s">
        <v>23</v>
      </c>
      <c r="H53" s="36" t="s">
        <v>7</v>
      </c>
      <c r="I53" s="36" t="s">
        <v>9</v>
      </c>
      <c r="J53" s="36" t="s">
        <v>71</v>
      </c>
      <c r="K53" s="20" t="s">
        <v>122</v>
      </c>
      <c r="L53" s="22">
        <f>L54</f>
        <v>2880900</v>
      </c>
      <c r="M53" s="22">
        <f>M54</f>
        <v>2880900</v>
      </c>
      <c r="N53" s="22">
        <f t="shared" ref="N53" si="20">N54</f>
        <v>2880900</v>
      </c>
      <c r="O53" s="19">
        <f t="shared" si="1"/>
        <v>100</v>
      </c>
    </row>
    <row r="54" spans="1:17" ht="89.25" customHeight="1">
      <c r="A54" s="16">
        <f t="shared" si="2"/>
        <v>38</v>
      </c>
      <c r="B54" s="36" t="s">
        <v>48</v>
      </c>
      <c r="C54" s="36">
        <v>2</v>
      </c>
      <c r="D54" s="36" t="s">
        <v>11</v>
      </c>
      <c r="E54" s="59" t="s">
        <v>45</v>
      </c>
      <c r="F54" s="59"/>
      <c r="G54" s="36" t="s">
        <v>23</v>
      </c>
      <c r="H54" s="36" t="s">
        <v>16</v>
      </c>
      <c r="I54" s="36" t="s">
        <v>9</v>
      </c>
      <c r="J54" s="36" t="s">
        <v>71</v>
      </c>
      <c r="K54" s="25" t="s">
        <v>123</v>
      </c>
      <c r="L54" s="22">
        <v>2880900</v>
      </c>
      <c r="M54" s="22">
        <v>2880900</v>
      </c>
      <c r="N54" s="22">
        <v>2880900</v>
      </c>
      <c r="O54" s="19">
        <f t="shared" si="1"/>
        <v>100</v>
      </c>
      <c r="P54" s="8"/>
      <c r="Q54" s="8"/>
    </row>
    <row r="55" spans="1:17" ht="89.25" customHeight="1">
      <c r="A55" s="13"/>
      <c r="B55" s="50" t="s">
        <v>8</v>
      </c>
      <c r="C55" s="50" t="s">
        <v>31</v>
      </c>
      <c r="D55" s="50" t="s">
        <v>11</v>
      </c>
      <c r="E55" s="50" t="s">
        <v>150</v>
      </c>
      <c r="F55" s="50"/>
      <c r="G55" s="50" t="s">
        <v>8</v>
      </c>
      <c r="H55" s="50" t="s">
        <v>7</v>
      </c>
      <c r="I55" s="50" t="s">
        <v>8</v>
      </c>
      <c r="J55" s="50" t="s">
        <v>71</v>
      </c>
      <c r="K55" s="48" t="s">
        <v>151</v>
      </c>
      <c r="L55" s="14">
        <v>0</v>
      </c>
      <c r="M55" s="14">
        <v>10000000</v>
      </c>
      <c r="N55" s="14">
        <v>10000000</v>
      </c>
      <c r="O55" s="15">
        <v>100</v>
      </c>
      <c r="P55" s="8"/>
      <c r="Q55" s="8"/>
    </row>
    <row r="56" spans="1:17" ht="68.25" customHeight="1">
      <c r="A56" s="16"/>
      <c r="B56" s="49" t="s">
        <v>7</v>
      </c>
      <c r="C56" s="49" t="s">
        <v>31</v>
      </c>
      <c r="D56" s="49" t="s">
        <v>11</v>
      </c>
      <c r="E56" s="49" t="s">
        <v>89</v>
      </c>
      <c r="F56" s="49"/>
      <c r="G56" s="49" t="s">
        <v>24</v>
      </c>
      <c r="H56" s="49" t="s">
        <v>16</v>
      </c>
      <c r="I56" s="49" t="s">
        <v>8</v>
      </c>
      <c r="J56" s="49" t="s">
        <v>71</v>
      </c>
      <c r="K56" s="25" t="s">
        <v>152</v>
      </c>
      <c r="L56" s="14">
        <v>0</v>
      </c>
      <c r="M56" s="14">
        <v>10000000</v>
      </c>
      <c r="N56" s="14">
        <v>10000000</v>
      </c>
      <c r="O56" s="15">
        <v>100</v>
      </c>
      <c r="P56" s="8"/>
      <c r="Q56" s="8"/>
    </row>
    <row r="57" spans="1:17" ht="125.25" customHeight="1">
      <c r="A57" s="16"/>
      <c r="B57" s="49" t="s">
        <v>48</v>
      </c>
      <c r="C57" s="49" t="s">
        <v>31</v>
      </c>
      <c r="D57" s="49" t="s">
        <v>11</v>
      </c>
      <c r="E57" s="49" t="s">
        <v>89</v>
      </c>
      <c r="F57" s="49"/>
      <c r="G57" s="49" t="s">
        <v>24</v>
      </c>
      <c r="H57" s="49" t="s">
        <v>16</v>
      </c>
      <c r="I57" s="49" t="s">
        <v>146</v>
      </c>
      <c r="J57" s="49" t="s">
        <v>71</v>
      </c>
      <c r="K57" s="51" t="s">
        <v>147</v>
      </c>
      <c r="L57" s="18">
        <v>0</v>
      </c>
      <c r="M57" s="18">
        <v>10000000</v>
      </c>
      <c r="N57" s="18">
        <v>10000000</v>
      </c>
      <c r="O57" s="19">
        <v>100</v>
      </c>
      <c r="P57" s="8"/>
      <c r="Q57" s="8"/>
    </row>
    <row r="58" spans="1:17" ht="52.5" customHeight="1">
      <c r="A58" s="13">
        <f>A54+1</f>
        <v>39</v>
      </c>
      <c r="B58" s="37" t="s">
        <v>8</v>
      </c>
      <c r="C58" s="37" t="s">
        <v>31</v>
      </c>
      <c r="D58" s="37" t="s">
        <v>11</v>
      </c>
      <c r="E58" s="37" t="s">
        <v>65</v>
      </c>
      <c r="F58" s="37"/>
      <c r="G58" s="37" t="s">
        <v>8</v>
      </c>
      <c r="H58" s="37" t="s">
        <v>7</v>
      </c>
      <c r="I58" s="37" t="s">
        <v>9</v>
      </c>
      <c r="J58" s="37" t="s">
        <v>71</v>
      </c>
      <c r="K58" s="45" t="s">
        <v>124</v>
      </c>
      <c r="L58" s="14">
        <f>L60+L62</f>
        <v>193760</v>
      </c>
      <c r="M58" s="14">
        <f t="shared" ref="M58:N58" si="21">M60+M62</f>
        <v>224788</v>
      </c>
      <c r="N58" s="14">
        <f t="shared" si="21"/>
        <v>224788</v>
      </c>
      <c r="O58" s="15">
        <f t="shared" si="1"/>
        <v>100</v>
      </c>
    </row>
    <row r="59" spans="1:17" ht="65.25" customHeight="1">
      <c r="A59" s="16" t="e">
        <f>#REF!+1</f>
        <v>#REF!</v>
      </c>
      <c r="B59" s="36" t="s">
        <v>8</v>
      </c>
      <c r="C59" s="36" t="s">
        <v>31</v>
      </c>
      <c r="D59" s="36" t="s">
        <v>11</v>
      </c>
      <c r="E59" s="36" t="s">
        <v>65</v>
      </c>
      <c r="F59" s="36"/>
      <c r="G59" s="36" t="s">
        <v>66</v>
      </c>
      <c r="H59" s="36" t="s">
        <v>16</v>
      </c>
      <c r="I59" s="36" t="s">
        <v>9</v>
      </c>
      <c r="J59" s="36" t="s">
        <v>71</v>
      </c>
      <c r="K59" s="29" t="s">
        <v>125</v>
      </c>
      <c r="L59" s="18">
        <f>L60</f>
        <v>6600</v>
      </c>
      <c r="M59" s="18">
        <f t="shared" ref="M59:N59" si="22">M60</f>
        <v>7513</v>
      </c>
      <c r="N59" s="18">
        <f t="shared" si="22"/>
        <v>7513</v>
      </c>
      <c r="O59" s="19">
        <f t="shared" si="1"/>
        <v>100</v>
      </c>
    </row>
    <row r="60" spans="1:17" ht="90" customHeight="1">
      <c r="A60" s="16" t="e">
        <f t="shared" si="2"/>
        <v>#REF!</v>
      </c>
      <c r="B60" s="36" t="s">
        <v>48</v>
      </c>
      <c r="C60" s="36" t="s">
        <v>31</v>
      </c>
      <c r="D60" s="36" t="s">
        <v>11</v>
      </c>
      <c r="E60" s="36" t="s">
        <v>65</v>
      </c>
      <c r="F60" s="36"/>
      <c r="G60" s="36" t="s">
        <v>66</v>
      </c>
      <c r="H60" s="36" t="s">
        <v>16</v>
      </c>
      <c r="I60" s="36" t="s">
        <v>38</v>
      </c>
      <c r="J60" s="36" t="s">
        <v>71</v>
      </c>
      <c r="K60" s="25" t="s">
        <v>126</v>
      </c>
      <c r="L60" s="18">
        <v>6600</v>
      </c>
      <c r="M60" s="18">
        <v>7513</v>
      </c>
      <c r="N60" s="18">
        <v>7513</v>
      </c>
      <c r="O60" s="19">
        <f t="shared" si="1"/>
        <v>100</v>
      </c>
    </row>
    <row r="61" spans="1:17" s="8" customFormat="1" ht="93.75" customHeight="1">
      <c r="A61" s="16" t="e">
        <f t="shared" si="2"/>
        <v>#REF!</v>
      </c>
      <c r="B61" s="36" t="s">
        <v>8</v>
      </c>
      <c r="C61" s="36" t="s">
        <v>31</v>
      </c>
      <c r="D61" s="36" t="s">
        <v>11</v>
      </c>
      <c r="E61" s="36" t="s">
        <v>56</v>
      </c>
      <c r="F61" s="36"/>
      <c r="G61" s="36" t="s">
        <v>57</v>
      </c>
      <c r="H61" s="36" t="s">
        <v>7</v>
      </c>
      <c r="I61" s="36" t="s">
        <v>8</v>
      </c>
      <c r="J61" s="36" t="s">
        <v>71</v>
      </c>
      <c r="K61" s="20" t="s">
        <v>127</v>
      </c>
      <c r="L61" s="18">
        <f>L62</f>
        <v>187160</v>
      </c>
      <c r="M61" s="18">
        <f>M62</f>
        <v>217275</v>
      </c>
      <c r="N61" s="18">
        <f>N62</f>
        <v>217275</v>
      </c>
      <c r="O61" s="19">
        <f t="shared" si="1"/>
        <v>100</v>
      </c>
    </row>
    <row r="62" spans="1:17" ht="88.5" customHeight="1">
      <c r="A62" s="16" t="e">
        <f t="shared" si="2"/>
        <v>#REF!</v>
      </c>
      <c r="B62" s="36" t="s">
        <v>48</v>
      </c>
      <c r="C62" s="36">
        <v>2</v>
      </c>
      <c r="D62" s="36" t="s">
        <v>11</v>
      </c>
      <c r="E62" s="59" t="s">
        <v>56</v>
      </c>
      <c r="F62" s="59"/>
      <c r="G62" s="36" t="s">
        <v>57</v>
      </c>
      <c r="H62" s="36" t="s">
        <v>16</v>
      </c>
      <c r="I62" s="36" t="s">
        <v>9</v>
      </c>
      <c r="J62" s="36" t="s">
        <v>71</v>
      </c>
      <c r="K62" s="25" t="s">
        <v>128</v>
      </c>
      <c r="L62" s="18">
        <v>187160</v>
      </c>
      <c r="M62" s="18">
        <v>217275</v>
      </c>
      <c r="N62" s="18">
        <v>217275</v>
      </c>
      <c r="O62" s="19">
        <f t="shared" si="1"/>
        <v>100</v>
      </c>
    </row>
    <row r="63" spans="1:17" s="8" customFormat="1" ht="49.5" customHeight="1">
      <c r="A63" s="13" t="e">
        <f t="shared" si="2"/>
        <v>#REF!</v>
      </c>
      <c r="B63" s="37" t="s">
        <v>8</v>
      </c>
      <c r="C63" s="37" t="s">
        <v>31</v>
      </c>
      <c r="D63" s="37" t="s">
        <v>11</v>
      </c>
      <c r="E63" s="37" t="s">
        <v>79</v>
      </c>
      <c r="F63" s="37"/>
      <c r="G63" s="37" t="s">
        <v>8</v>
      </c>
      <c r="H63" s="37" t="s">
        <v>7</v>
      </c>
      <c r="I63" s="37" t="s">
        <v>9</v>
      </c>
      <c r="J63" s="37" t="s">
        <v>71</v>
      </c>
      <c r="K63" s="38" t="s">
        <v>129</v>
      </c>
      <c r="L63" s="35">
        <f>L64+L66</f>
        <v>7126790</v>
      </c>
      <c r="M63" s="35">
        <f>M64+M66</f>
        <v>8381702.5800000001</v>
      </c>
      <c r="N63" s="35">
        <f t="shared" ref="N63" si="23">N64+N66</f>
        <v>8381702.5800000001</v>
      </c>
      <c r="O63" s="15">
        <f t="shared" si="1"/>
        <v>100</v>
      </c>
    </row>
    <row r="64" spans="1:17" ht="110.25" customHeight="1">
      <c r="A64" s="16" t="e">
        <f t="shared" si="2"/>
        <v>#REF!</v>
      </c>
      <c r="B64" s="36" t="s">
        <v>8</v>
      </c>
      <c r="C64" s="36" t="s">
        <v>31</v>
      </c>
      <c r="D64" s="36" t="s">
        <v>11</v>
      </c>
      <c r="E64" s="36" t="s">
        <v>79</v>
      </c>
      <c r="F64" s="36"/>
      <c r="G64" s="36" t="s">
        <v>80</v>
      </c>
      <c r="H64" s="36" t="s">
        <v>7</v>
      </c>
      <c r="I64" s="36" t="s">
        <v>9</v>
      </c>
      <c r="J64" s="36" t="s">
        <v>71</v>
      </c>
      <c r="K64" s="20" t="s">
        <v>130</v>
      </c>
      <c r="L64" s="18">
        <f>L65</f>
        <v>501940</v>
      </c>
      <c r="M64" s="18">
        <f t="shared" ref="M64:N64" si="24">M65</f>
        <v>501940</v>
      </c>
      <c r="N64" s="18">
        <f t="shared" si="24"/>
        <v>501940</v>
      </c>
      <c r="O64" s="19">
        <f t="shared" si="1"/>
        <v>100</v>
      </c>
    </row>
    <row r="65" spans="1:15" ht="144" customHeight="1">
      <c r="A65" s="16" t="e">
        <f t="shared" si="2"/>
        <v>#REF!</v>
      </c>
      <c r="B65" s="36" t="s">
        <v>48</v>
      </c>
      <c r="C65" s="36" t="s">
        <v>31</v>
      </c>
      <c r="D65" s="36" t="s">
        <v>11</v>
      </c>
      <c r="E65" s="36" t="s">
        <v>79</v>
      </c>
      <c r="F65" s="36"/>
      <c r="G65" s="36" t="s">
        <v>80</v>
      </c>
      <c r="H65" s="36" t="s">
        <v>16</v>
      </c>
      <c r="I65" s="36" t="s">
        <v>78</v>
      </c>
      <c r="J65" s="36" t="s">
        <v>71</v>
      </c>
      <c r="K65" s="20" t="s">
        <v>131</v>
      </c>
      <c r="L65" s="18">
        <v>501940</v>
      </c>
      <c r="M65" s="18">
        <v>501940</v>
      </c>
      <c r="N65" s="18">
        <v>501940</v>
      </c>
      <c r="O65" s="19">
        <f t="shared" si="1"/>
        <v>100</v>
      </c>
    </row>
    <row r="66" spans="1:15" ht="49.5" customHeight="1">
      <c r="A66" s="13" t="e">
        <f t="shared" si="2"/>
        <v>#REF!</v>
      </c>
      <c r="B66" s="50" t="s">
        <v>8</v>
      </c>
      <c r="C66" s="50" t="s">
        <v>31</v>
      </c>
      <c r="D66" s="50" t="s">
        <v>11</v>
      </c>
      <c r="E66" s="50" t="s">
        <v>58</v>
      </c>
      <c r="F66" s="50"/>
      <c r="G66" s="50" t="s">
        <v>24</v>
      </c>
      <c r="H66" s="50" t="s">
        <v>16</v>
      </c>
      <c r="I66" s="50" t="s">
        <v>9</v>
      </c>
      <c r="J66" s="50" t="s">
        <v>71</v>
      </c>
      <c r="K66" s="48" t="s">
        <v>132</v>
      </c>
      <c r="L66" s="35">
        <f>L67</f>
        <v>6624850</v>
      </c>
      <c r="M66" s="35">
        <f t="shared" ref="M66:N66" si="25">M67</f>
        <v>7879762.5800000001</v>
      </c>
      <c r="N66" s="35">
        <f t="shared" si="25"/>
        <v>7879762.5800000001</v>
      </c>
      <c r="O66" s="15">
        <f t="shared" si="1"/>
        <v>100</v>
      </c>
    </row>
    <row r="67" spans="1:15" ht="52.5" customHeight="1">
      <c r="A67" s="16" t="e">
        <f t="shared" si="2"/>
        <v>#REF!</v>
      </c>
      <c r="B67" s="36" t="s">
        <v>8</v>
      </c>
      <c r="C67" s="36" t="s">
        <v>31</v>
      </c>
      <c r="D67" s="36" t="s">
        <v>11</v>
      </c>
      <c r="E67" s="36" t="s">
        <v>58</v>
      </c>
      <c r="F67" s="36"/>
      <c r="G67" s="36" t="s">
        <v>24</v>
      </c>
      <c r="H67" s="36" t="s">
        <v>7</v>
      </c>
      <c r="I67" s="36" t="s">
        <v>9</v>
      </c>
      <c r="J67" s="36" t="s">
        <v>71</v>
      </c>
      <c r="K67" s="20" t="s">
        <v>133</v>
      </c>
      <c r="L67" s="18">
        <f>L68</f>
        <v>6624850</v>
      </c>
      <c r="M67" s="18">
        <f t="shared" ref="M67:N67" si="26">M68</f>
        <v>7879762.5800000001</v>
      </c>
      <c r="N67" s="18">
        <f t="shared" si="26"/>
        <v>7879762.5800000001</v>
      </c>
      <c r="O67" s="19">
        <f t="shared" si="1"/>
        <v>100</v>
      </c>
    </row>
    <row r="68" spans="1:15" ht="71.25" customHeight="1">
      <c r="A68" s="16" t="e">
        <f t="shared" si="2"/>
        <v>#REF!</v>
      </c>
      <c r="B68" s="36" t="s">
        <v>8</v>
      </c>
      <c r="C68" s="36" t="s">
        <v>31</v>
      </c>
      <c r="D68" s="36" t="s">
        <v>11</v>
      </c>
      <c r="E68" s="36" t="s">
        <v>58</v>
      </c>
      <c r="F68" s="36"/>
      <c r="G68" s="36" t="s">
        <v>24</v>
      </c>
      <c r="H68" s="36" t="s">
        <v>16</v>
      </c>
      <c r="I68" s="36" t="s">
        <v>9</v>
      </c>
      <c r="J68" s="36" t="s">
        <v>71</v>
      </c>
      <c r="K68" s="20" t="s">
        <v>134</v>
      </c>
      <c r="L68" s="18">
        <f>L69+L70+L71+L72+L73+L74</f>
        <v>6624850</v>
      </c>
      <c r="M68" s="18">
        <f>M69+M70+M71+M72+M73+M74</f>
        <v>7879762.5800000001</v>
      </c>
      <c r="N68" s="18">
        <f>N69+N70+N71+N72+N73+N74</f>
        <v>7879762.5800000001</v>
      </c>
      <c r="O68" s="19">
        <f t="shared" si="1"/>
        <v>100</v>
      </c>
    </row>
    <row r="69" spans="1:15" ht="111" customHeight="1">
      <c r="A69" s="16" t="e">
        <f t="shared" si="2"/>
        <v>#REF!</v>
      </c>
      <c r="B69" s="36" t="s">
        <v>48</v>
      </c>
      <c r="C69" s="36" t="s">
        <v>31</v>
      </c>
      <c r="D69" s="36" t="s">
        <v>11</v>
      </c>
      <c r="E69" s="36" t="s">
        <v>58</v>
      </c>
      <c r="F69" s="36"/>
      <c r="G69" s="36" t="s">
        <v>24</v>
      </c>
      <c r="H69" s="36" t="s">
        <v>16</v>
      </c>
      <c r="I69" s="36" t="s">
        <v>91</v>
      </c>
      <c r="J69" s="36" t="s">
        <v>71</v>
      </c>
      <c r="K69" s="21" t="s">
        <v>135</v>
      </c>
      <c r="L69" s="18">
        <v>0</v>
      </c>
      <c r="M69" s="18">
        <v>992250</v>
      </c>
      <c r="N69" s="18">
        <v>992250</v>
      </c>
      <c r="O69" s="19">
        <f t="shared" si="1"/>
        <v>100</v>
      </c>
    </row>
    <row r="70" spans="1:15" ht="72.75" customHeight="1">
      <c r="A70" s="16" t="e">
        <f t="shared" si="2"/>
        <v>#REF!</v>
      </c>
      <c r="B70" s="36" t="s">
        <v>48</v>
      </c>
      <c r="C70" s="36" t="s">
        <v>31</v>
      </c>
      <c r="D70" s="36" t="s">
        <v>11</v>
      </c>
      <c r="E70" s="36" t="s">
        <v>58</v>
      </c>
      <c r="F70" s="36"/>
      <c r="G70" s="36" t="s">
        <v>24</v>
      </c>
      <c r="H70" s="36" t="s">
        <v>16</v>
      </c>
      <c r="I70" s="36" t="s">
        <v>90</v>
      </c>
      <c r="J70" s="36" t="s">
        <v>71</v>
      </c>
      <c r="K70" s="21" t="s">
        <v>136</v>
      </c>
      <c r="L70" s="18">
        <v>0</v>
      </c>
      <c r="M70" s="18">
        <v>204700</v>
      </c>
      <c r="N70" s="18">
        <v>204700</v>
      </c>
      <c r="O70" s="19">
        <f t="shared" si="1"/>
        <v>100</v>
      </c>
    </row>
    <row r="71" spans="1:15" ht="114.75" customHeight="1">
      <c r="A71" s="16" t="e">
        <f t="shared" si="2"/>
        <v>#REF!</v>
      </c>
      <c r="B71" s="36" t="s">
        <v>48</v>
      </c>
      <c r="C71" s="36" t="s">
        <v>31</v>
      </c>
      <c r="D71" s="36" t="s">
        <v>11</v>
      </c>
      <c r="E71" s="36" t="s">
        <v>58</v>
      </c>
      <c r="F71" s="36"/>
      <c r="G71" s="36" t="s">
        <v>24</v>
      </c>
      <c r="H71" s="36" t="s">
        <v>16</v>
      </c>
      <c r="I71" s="36" t="s">
        <v>96</v>
      </c>
      <c r="J71" s="36" t="s">
        <v>71</v>
      </c>
      <c r="K71" s="21" t="s">
        <v>137</v>
      </c>
      <c r="L71" s="18">
        <v>0</v>
      </c>
      <c r="M71" s="18">
        <v>38262.58</v>
      </c>
      <c r="N71" s="18">
        <v>38262.58</v>
      </c>
      <c r="O71" s="19">
        <f t="shared" si="1"/>
        <v>100</v>
      </c>
    </row>
    <row r="72" spans="1:15" ht="114.75" customHeight="1">
      <c r="A72" s="16" t="e">
        <f t="shared" si="2"/>
        <v>#REF!</v>
      </c>
      <c r="B72" s="36" t="s">
        <v>48</v>
      </c>
      <c r="C72" s="36" t="s">
        <v>31</v>
      </c>
      <c r="D72" s="36" t="s">
        <v>11</v>
      </c>
      <c r="E72" s="36" t="s">
        <v>58</v>
      </c>
      <c r="F72" s="36"/>
      <c r="G72" s="36" t="s">
        <v>24</v>
      </c>
      <c r="H72" s="36" t="s">
        <v>16</v>
      </c>
      <c r="I72" s="36" t="s">
        <v>148</v>
      </c>
      <c r="J72" s="36" t="s">
        <v>71</v>
      </c>
      <c r="K72" s="21" t="s">
        <v>149</v>
      </c>
      <c r="L72" s="18">
        <v>0</v>
      </c>
      <c r="M72" s="18">
        <v>19700</v>
      </c>
      <c r="N72" s="18">
        <v>19700</v>
      </c>
      <c r="O72" s="19">
        <v>100</v>
      </c>
    </row>
    <row r="73" spans="1:15" ht="101.25" customHeight="1">
      <c r="A73" s="16" t="e">
        <f t="shared" si="2"/>
        <v>#REF!</v>
      </c>
      <c r="B73" s="36" t="s">
        <v>48</v>
      </c>
      <c r="C73" s="36" t="s">
        <v>31</v>
      </c>
      <c r="D73" s="36" t="s">
        <v>11</v>
      </c>
      <c r="E73" s="36" t="s">
        <v>58</v>
      </c>
      <c r="F73" s="36"/>
      <c r="G73" s="36" t="s">
        <v>24</v>
      </c>
      <c r="H73" s="36" t="s">
        <v>16</v>
      </c>
      <c r="I73" s="36" t="s">
        <v>37</v>
      </c>
      <c r="J73" s="36" t="s">
        <v>71</v>
      </c>
      <c r="K73" s="32" t="s">
        <v>138</v>
      </c>
      <c r="L73" s="18">
        <v>5788450</v>
      </c>
      <c r="M73" s="18">
        <v>5788450</v>
      </c>
      <c r="N73" s="18">
        <v>5788450</v>
      </c>
      <c r="O73" s="19">
        <f t="shared" si="1"/>
        <v>100</v>
      </c>
    </row>
    <row r="74" spans="1:15" ht="95.25" customHeight="1">
      <c r="A74" s="16" t="e">
        <f t="shared" si="2"/>
        <v>#REF!</v>
      </c>
      <c r="B74" s="36" t="s">
        <v>48</v>
      </c>
      <c r="C74" s="36" t="s">
        <v>31</v>
      </c>
      <c r="D74" s="36" t="s">
        <v>11</v>
      </c>
      <c r="E74" s="36" t="s">
        <v>58</v>
      </c>
      <c r="F74" s="36"/>
      <c r="G74" s="36" t="s">
        <v>24</v>
      </c>
      <c r="H74" s="36" t="s">
        <v>16</v>
      </c>
      <c r="I74" s="36" t="s">
        <v>39</v>
      </c>
      <c r="J74" s="36" t="s">
        <v>71</v>
      </c>
      <c r="K74" s="32" t="s">
        <v>139</v>
      </c>
      <c r="L74" s="18">
        <v>836400</v>
      </c>
      <c r="M74" s="18">
        <v>836400</v>
      </c>
      <c r="N74" s="18">
        <v>836400</v>
      </c>
      <c r="O74" s="19">
        <f t="shared" si="1"/>
        <v>100</v>
      </c>
    </row>
    <row r="75" spans="1:15" ht="129" customHeight="1">
      <c r="A75" s="13" t="e">
        <f t="shared" si="2"/>
        <v>#REF!</v>
      </c>
      <c r="B75" s="37" t="s">
        <v>8</v>
      </c>
      <c r="C75" s="46" t="s">
        <v>31</v>
      </c>
      <c r="D75" s="46" t="s">
        <v>46</v>
      </c>
      <c r="E75" s="46" t="s">
        <v>7</v>
      </c>
      <c r="F75" s="46" t="s">
        <v>7</v>
      </c>
      <c r="G75" s="46" t="s">
        <v>8</v>
      </c>
      <c r="H75" s="46" t="s">
        <v>7</v>
      </c>
      <c r="I75" s="46" t="s">
        <v>9</v>
      </c>
      <c r="J75" s="46" t="s">
        <v>8</v>
      </c>
      <c r="K75" s="47" t="s">
        <v>93</v>
      </c>
      <c r="L75" s="14"/>
      <c r="M75" s="14">
        <f t="shared" ref="M75:N75" si="27">M77</f>
        <v>93979.27</v>
      </c>
      <c r="N75" s="14">
        <f t="shared" si="27"/>
        <v>93979.27</v>
      </c>
      <c r="O75" s="15">
        <f t="shared" si="1"/>
        <v>100</v>
      </c>
    </row>
    <row r="76" spans="1:15" ht="113.25" customHeight="1">
      <c r="A76" s="16" t="e">
        <f t="shared" si="2"/>
        <v>#REF!</v>
      </c>
      <c r="B76" s="36" t="s">
        <v>8</v>
      </c>
      <c r="C76" s="33" t="s">
        <v>31</v>
      </c>
      <c r="D76" s="33" t="s">
        <v>46</v>
      </c>
      <c r="E76" s="33" t="s">
        <v>7</v>
      </c>
      <c r="F76" s="33" t="s">
        <v>92</v>
      </c>
      <c r="G76" s="33" t="s">
        <v>8</v>
      </c>
      <c r="H76" s="33" t="s">
        <v>16</v>
      </c>
      <c r="I76" s="33" t="s">
        <v>9</v>
      </c>
      <c r="J76" s="33" t="s">
        <v>71</v>
      </c>
      <c r="K76" s="34" t="s">
        <v>140</v>
      </c>
      <c r="L76" s="18"/>
      <c r="M76" s="18">
        <f t="shared" ref="M76:N76" si="28">M77</f>
        <v>93979.27</v>
      </c>
      <c r="N76" s="18">
        <f t="shared" si="28"/>
        <v>93979.27</v>
      </c>
      <c r="O76" s="19">
        <f t="shared" si="1"/>
        <v>100</v>
      </c>
    </row>
    <row r="77" spans="1:15" ht="95.25" customHeight="1">
      <c r="A77" s="16" t="e">
        <f t="shared" si="2"/>
        <v>#REF!</v>
      </c>
      <c r="B77" s="17" t="s">
        <v>48</v>
      </c>
      <c r="C77" s="33" t="s">
        <v>31</v>
      </c>
      <c r="D77" s="33" t="s">
        <v>46</v>
      </c>
      <c r="E77" s="33" t="s">
        <v>92</v>
      </c>
      <c r="F77" s="33" t="s">
        <v>92</v>
      </c>
      <c r="G77" s="33" t="s">
        <v>14</v>
      </c>
      <c r="H77" s="33" t="s">
        <v>16</v>
      </c>
      <c r="I77" s="33" t="s">
        <v>9</v>
      </c>
      <c r="J77" s="33" t="s">
        <v>71</v>
      </c>
      <c r="K77" s="34" t="s">
        <v>141</v>
      </c>
      <c r="L77" s="18"/>
      <c r="M77" s="18">
        <v>93979.27</v>
      </c>
      <c r="N77" s="18">
        <v>93979.27</v>
      </c>
      <c r="O77" s="19">
        <f t="shared" si="1"/>
        <v>100</v>
      </c>
    </row>
    <row r="78" spans="1:15" ht="72" customHeight="1">
      <c r="A78" s="58" t="s">
        <v>22</v>
      </c>
      <c r="B78" s="58"/>
      <c r="C78" s="58"/>
      <c r="D78" s="58"/>
      <c r="E78" s="58"/>
      <c r="F78" s="58"/>
      <c r="G78" s="58"/>
      <c r="H78" s="58"/>
      <c r="I78" s="58"/>
      <c r="J78" s="58"/>
      <c r="K78" s="58"/>
      <c r="L78" s="35">
        <f>L48+L17</f>
        <v>13321150</v>
      </c>
      <c r="M78" s="35">
        <f>M17+M48</f>
        <v>24788690.43</v>
      </c>
      <c r="N78" s="35">
        <f>N17+N48</f>
        <v>24915341.469999999</v>
      </c>
      <c r="O78" s="15">
        <f t="shared" si="1"/>
        <v>100.51092267402204</v>
      </c>
    </row>
    <row r="79" spans="1:15">
      <c r="B79" s="5"/>
      <c r="C79" s="5"/>
      <c r="D79" s="5"/>
      <c r="E79" s="5"/>
      <c r="F79" s="5"/>
      <c r="G79" s="5"/>
      <c r="H79" s="5"/>
      <c r="I79" s="5"/>
      <c r="J79" s="5"/>
      <c r="K79" s="5"/>
      <c r="L79" s="6"/>
      <c r="M79" s="5"/>
      <c r="N79" s="5"/>
    </row>
    <row r="80" spans="1:15"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</row>
    <row r="81" spans="2:14"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6"/>
      <c r="N81" s="6"/>
    </row>
    <row r="82" spans="2:14"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</row>
    <row r="83" spans="2:14"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</row>
    <row r="84" spans="2:14"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</row>
    <row r="85" spans="2:14"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</row>
    <row r="86" spans="2:14"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</row>
    <row r="87" spans="2:14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</row>
    <row r="88" spans="2:14"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</row>
    <row r="89" spans="2:14"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</row>
    <row r="90" spans="2:14"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</row>
    <row r="91" spans="2:14"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</row>
    <row r="109" spans="11:11">
      <c r="K109" s="7"/>
    </row>
  </sheetData>
  <mergeCells count="41">
    <mergeCell ref="E41:F41"/>
    <mergeCell ref="P35:W35"/>
    <mergeCell ref="Q39:T39"/>
    <mergeCell ref="P40:W40"/>
    <mergeCell ref="P38:W38"/>
    <mergeCell ref="E39:F39"/>
    <mergeCell ref="E36:F36"/>
    <mergeCell ref="A78:K78"/>
    <mergeCell ref="E62:F62"/>
    <mergeCell ref="E52:F52"/>
    <mergeCell ref="E54:F54"/>
    <mergeCell ref="M6:N6"/>
    <mergeCell ref="B8:B15"/>
    <mergeCell ref="A7:A15"/>
    <mergeCell ref="C8:C15"/>
    <mergeCell ref="J8:J15"/>
    <mergeCell ref="G8:G15"/>
    <mergeCell ref="D8:D15"/>
    <mergeCell ref="L7:L15"/>
    <mergeCell ref="E17:F17"/>
    <mergeCell ref="M7:M15"/>
    <mergeCell ref="N7:N15"/>
    <mergeCell ref="K7:K15"/>
    <mergeCell ref="Z19:Z21"/>
    <mergeCell ref="AA19:AA21"/>
    <mergeCell ref="AB19:AB21"/>
    <mergeCell ref="T19:T21"/>
    <mergeCell ref="U19:U21"/>
    <mergeCell ref="V19:V21"/>
    <mergeCell ref="W19:X21"/>
    <mergeCell ref="Y19:Y21"/>
    <mergeCell ref="O7:O15"/>
    <mergeCell ref="L1:O1"/>
    <mergeCell ref="L2:O2"/>
    <mergeCell ref="L3:O3"/>
    <mergeCell ref="L4:O4"/>
    <mergeCell ref="A5:N5"/>
    <mergeCell ref="I8:I15"/>
    <mergeCell ref="B7:J7"/>
    <mergeCell ref="E8:F15"/>
    <mergeCell ref="H8:H15"/>
  </mergeCells>
  <phoneticPr fontId="0" type="noConversion"/>
  <pageMargins left="0.59055118110236227" right="0" top="0.19685039370078741" bottom="0" header="0" footer="0"/>
  <pageSetup paperSize="9" scale="47" fitToHeight="3" orientation="portrait" r:id="rId1"/>
  <headerFooter alignWithMargins="0"/>
  <rowBreaks count="2" manualBreakCount="2">
    <brk id="28" max="14" man="1"/>
    <brk id="52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2</vt:lpstr>
      <vt:lpstr>'Прил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2025-03-18T08:55:31Z</cp:lastPrinted>
  <dcterms:created xsi:type="dcterms:W3CDTF">1996-10-08T23:32:33Z</dcterms:created>
  <dcterms:modified xsi:type="dcterms:W3CDTF">2025-04-07T07:47:06Z</dcterms:modified>
</cp:coreProperties>
</file>