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6" windowWidth="14940" windowHeight="9156"/>
  </bookViews>
  <sheets>
    <sheet name="Приложение 5" sheetId="2" r:id="rId1"/>
    <sheet name="Приложение 5 (3)" sheetId="3" r:id="rId2"/>
  </sheets>
  <definedNames>
    <definedName name="APPT" localSheetId="0">'Приложение 5'!#REF!</definedName>
    <definedName name="APPT" localSheetId="1">'Приложение 5 (3)'!#REF!</definedName>
    <definedName name="FIO" localSheetId="0">'Приложение 5'!#REF!</definedName>
    <definedName name="FIO" localSheetId="1">'Приложение 5 (3)'!#REF!</definedName>
    <definedName name="LAST_CELL" localSheetId="0">'Приложение 5'!#REF!</definedName>
    <definedName name="LAST_CELL" localSheetId="1">'Приложение 5 (3)'!#REF!</definedName>
    <definedName name="SIGN" localSheetId="0">'Приложение 5'!#REF!</definedName>
    <definedName name="SIGN" localSheetId="1">'Приложение 5 (3)'!#REF!</definedName>
    <definedName name="_xlnm.Print_Area" localSheetId="0">'Приложение 5'!$A$1:$H$104</definedName>
    <definedName name="_xlnm.Print_Area" localSheetId="1">'Приложение 5 (3)'!$A$1:$H$104</definedName>
  </definedNames>
  <calcPr calcId="145621"/>
</workbook>
</file>

<file path=xl/calcChain.xml><?xml version="1.0" encoding="utf-8"?>
<calcChain xmlns="http://schemas.openxmlformats.org/spreadsheetml/2006/main">
  <c r="E91" i="2" l="1"/>
  <c r="G97" i="3"/>
  <c r="G96" i="3" s="1"/>
  <c r="G95" i="3" s="1"/>
  <c r="G94" i="3" s="1"/>
  <c r="F97" i="3"/>
  <c r="F96" i="3" s="1"/>
  <c r="F95" i="3" s="1"/>
  <c r="F94" i="3" s="1"/>
  <c r="E97" i="3"/>
  <c r="E96" i="3" s="1"/>
  <c r="E95" i="3" s="1"/>
  <c r="E94" i="3" s="1"/>
  <c r="G91" i="3"/>
  <c r="F91" i="3"/>
  <c r="E91" i="3"/>
  <c r="E90" i="3" s="1"/>
  <c r="E89" i="3" s="1"/>
  <c r="G90" i="3"/>
  <c r="G89" i="3" s="1"/>
  <c r="F90" i="3"/>
  <c r="F89" i="3"/>
  <c r="G88" i="3"/>
  <c r="G85" i="3" s="1"/>
  <c r="F88" i="3"/>
  <c r="F87" i="3" s="1"/>
  <c r="F86" i="3" s="1"/>
  <c r="E88" i="3"/>
  <c r="E85" i="3" s="1"/>
  <c r="G87" i="3"/>
  <c r="G86" i="3"/>
  <c r="E81" i="3"/>
  <c r="G80" i="3"/>
  <c r="G79" i="3" s="1"/>
  <c r="G78" i="3" s="1"/>
  <c r="F80" i="3"/>
  <c r="F79" i="3" s="1"/>
  <c r="F78" i="3" s="1"/>
  <c r="E80" i="3"/>
  <c r="E79" i="3"/>
  <c r="E78" i="3" s="1"/>
  <c r="G75" i="3"/>
  <c r="G74" i="3" s="1"/>
  <c r="F75" i="3"/>
  <c r="E75" i="3"/>
  <c r="F74" i="3"/>
  <c r="E74" i="3"/>
  <c r="F72" i="3"/>
  <c r="E72" i="3"/>
  <c r="E71" i="3" s="1"/>
  <c r="F71" i="3"/>
  <c r="E70" i="3"/>
  <c r="E69" i="3" s="1"/>
  <c r="E68" i="3" s="1"/>
  <c r="E67" i="3" s="1"/>
  <c r="F69" i="3"/>
  <c r="F68" i="3" s="1"/>
  <c r="F67" i="3" s="1"/>
  <c r="G67" i="3"/>
  <c r="G63" i="3"/>
  <c r="G62" i="3" s="1"/>
  <c r="G61" i="3" s="1"/>
  <c r="G59" i="3"/>
  <c r="F59" i="3"/>
  <c r="F58" i="3" s="1"/>
  <c r="F57" i="3" s="1"/>
  <c r="F56" i="3" s="1"/>
  <c r="F55" i="3" s="1"/>
  <c r="E59" i="3"/>
  <c r="G58" i="3"/>
  <c r="E58" i="3"/>
  <c r="E57" i="3" s="1"/>
  <c r="E56" i="3" s="1"/>
  <c r="E55" i="3" s="1"/>
  <c r="G57" i="3"/>
  <c r="G47" i="3"/>
  <c r="F47" i="3"/>
  <c r="F46" i="3" s="1"/>
  <c r="F42" i="3" s="1"/>
  <c r="F41" i="3" s="1"/>
  <c r="F40" i="3" s="1"/>
  <c r="E47" i="3"/>
  <c r="E46" i="3" s="1"/>
  <c r="G46" i="3"/>
  <c r="E45" i="3"/>
  <c r="E44" i="3" s="1"/>
  <c r="E43" i="3" s="1"/>
  <c r="G44" i="3"/>
  <c r="F44" i="3"/>
  <c r="G43" i="3"/>
  <c r="F43" i="3"/>
  <c r="G38" i="3"/>
  <c r="G37" i="3" s="1"/>
  <c r="G36" i="3" s="1"/>
  <c r="F38" i="3"/>
  <c r="F37" i="3" s="1"/>
  <c r="F36" i="3" s="1"/>
  <c r="E37" i="3"/>
  <c r="E36" i="3" s="1"/>
  <c r="G34" i="3"/>
  <c r="G33" i="3" s="1"/>
  <c r="G32" i="3" s="1"/>
  <c r="F34" i="3"/>
  <c r="E34" i="3"/>
  <c r="F33" i="3"/>
  <c r="F32" i="3" s="1"/>
  <c r="E33" i="3"/>
  <c r="E32" i="3"/>
  <c r="G27" i="3"/>
  <c r="F27" i="3"/>
  <c r="E27" i="3"/>
  <c r="G24" i="3"/>
  <c r="G23" i="3" s="1"/>
  <c r="G22" i="3" s="1"/>
  <c r="G21" i="3" s="1"/>
  <c r="F24" i="3"/>
  <c r="E24" i="3"/>
  <c r="F23" i="3"/>
  <c r="F22" i="3" s="1"/>
  <c r="F21" i="3" s="1"/>
  <c r="E23" i="3"/>
  <c r="E22" i="3"/>
  <c r="E21" i="3" s="1"/>
  <c r="G19" i="3"/>
  <c r="G18" i="3" s="1"/>
  <c r="G17" i="3" s="1"/>
  <c r="G16" i="3" s="1"/>
  <c r="G15" i="3" s="1"/>
  <c r="F19" i="3"/>
  <c r="E19" i="3"/>
  <c r="F18" i="3"/>
  <c r="F17" i="3" s="1"/>
  <c r="F16" i="3" s="1"/>
  <c r="E18" i="3"/>
  <c r="E17" i="3"/>
  <c r="E16" i="3" s="1"/>
  <c r="E15" i="3" s="1"/>
  <c r="G80" i="2"/>
  <c r="F80" i="2"/>
  <c r="G56" i="3" l="1"/>
  <c r="G55" i="3" s="1"/>
  <c r="G66" i="3"/>
  <c r="G65" i="3" s="1"/>
  <c r="F85" i="3"/>
  <c r="F66" i="3" s="1"/>
  <c r="F65" i="3" s="1"/>
  <c r="G42" i="3"/>
  <c r="G41" i="3" s="1"/>
  <c r="G40" i="3" s="1"/>
  <c r="G14" i="3" s="1"/>
  <c r="G103" i="3" s="1"/>
  <c r="F15" i="3"/>
  <c r="F14" i="3" s="1"/>
  <c r="E42" i="3"/>
  <c r="E41" i="3" s="1"/>
  <c r="E40" i="3" s="1"/>
  <c r="E14" i="3" s="1"/>
  <c r="E66" i="3"/>
  <c r="E65" i="3" s="1"/>
  <c r="E87" i="3"/>
  <c r="E86" i="3" s="1"/>
  <c r="G91" i="2"/>
  <c r="G90" i="2" s="1"/>
  <c r="G89" i="2" s="1"/>
  <c r="F91" i="2"/>
  <c r="F90" i="2" s="1"/>
  <c r="F89" i="2" s="1"/>
  <c r="G97" i="2"/>
  <c r="G96" i="2" s="1"/>
  <c r="G95" i="2" s="1"/>
  <c r="G94" i="2" s="1"/>
  <c r="F97" i="2"/>
  <c r="F96" i="2" s="1"/>
  <c r="F95" i="2" s="1"/>
  <c r="F94" i="2" s="1"/>
  <c r="E97" i="2"/>
  <c r="E96" i="2" s="1"/>
  <c r="E95" i="2" s="1"/>
  <c r="E94" i="2" s="1"/>
  <c r="G88" i="2"/>
  <c r="F88" i="2"/>
  <c r="E88" i="2"/>
  <c r="E87" i="2" s="1"/>
  <c r="E86" i="2" s="1"/>
  <c r="E81" i="2"/>
  <c r="E80" i="2" s="1"/>
  <c r="E79" i="2" s="1"/>
  <c r="E78" i="2" s="1"/>
  <c r="E70" i="2"/>
  <c r="E69" i="2" s="1"/>
  <c r="E68" i="2" s="1"/>
  <c r="F44" i="2"/>
  <c r="F43" i="2" s="1"/>
  <c r="E45" i="2"/>
  <c r="E44" i="2" s="1"/>
  <c r="E43" i="2" s="1"/>
  <c r="G34" i="2"/>
  <c r="G33" i="2" s="1"/>
  <c r="G32" i="2" s="1"/>
  <c r="F34" i="2"/>
  <c r="F33" i="2" s="1"/>
  <c r="F32" i="2" s="1"/>
  <c r="E34" i="2"/>
  <c r="E33" i="2" s="1"/>
  <c r="E32" i="2" s="1"/>
  <c r="E27" i="2"/>
  <c r="G87" i="2"/>
  <c r="G86" i="2" s="1"/>
  <c r="F79" i="2"/>
  <c r="F78" i="2" s="1"/>
  <c r="G79" i="2"/>
  <c r="G78" i="2" s="1"/>
  <c r="F75" i="2"/>
  <c r="F74" i="2" s="1"/>
  <c r="G75" i="2"/>
  <c r="G74" i="2" s="1"/>
  <c r="E75" i="2"/>
  <c r="E74" i="2" s="1"/>
  <c r="F72" i="2"/>
  <c r="F71" i="2" s="1"/>
  <c r="E72" i="2"/>
  <c r="E71" i="2" s="1"/>
  <c r="F69" i="2"/>
  <c r="F68" i="2" s="1"/>
  <c r="G67" i="2"/>
  <c r="G63" i="2"/>
  <c r="G62" i="2" s="1"/>
  <c r="G61" i="2" s="1"/>
  <c r="G59" i="2"/>
  <c r="G58" i="2" s="1"/>
  <c r="G57" i="2" s="1"/>
  <c r="F59" i="2"/>
  <c r="F58" i="2" s="1"/>
  <c r="F57" i="2" s="1"/>
  <c r="F56" i="2" s="1"/>
  <c r="F55" i="2" s="1"/>
  <c r="E59" i="2"/>
  <c r="E58" i="2" s="1"/>
  <c r="E57" i="2" s="1"/>
  <c r="E56" i="2" s="1"/>
  <c r="E55" i="2" s="1"/>
  <c r="G47" i="2"/>
  <c r="G46" i="2" s="1"/>
  <c r="F47" i="2"/>
  <c r="F46" i="2" s="1"/>
  <c r="E47" i="2"/>
  <c r="E46" i="2" s="1"/>
  <c r="G44" i="2"/>
  <c r="G43" i="2" s="1"/>
  <c r="G38" i="2"/>
  <c r="G37" i="2" s="1"/>
  <c r="G36" i="2" s="1"/>
  <c r="F38" i="2"/>
  <c r="F37" i="2" s="1"/>
  <c r="F36" i="2" s="1"/>
  <c r="E37" i="2"/>
  <c r="E36" i="2" s="1"/>
  <c r="G27" i="2"/>
  <c r="F27" i="2"/>
  <c r="G24" i="2"/>
  <c r="G23" i="2" s="1"/>
  <c r="G22" i="2" s="1"/>
  <c r="G21" i="2" s="1"/>
  <c r="F24" i="2"/>
  <c r="F23" i="2" s="1"/>
  <c r="F22" i="2" s="1"/>
  <c r="F21" i="2" s="1"/>
  <c r="E24" i="2"/>
  <c r="E23" i="2" s="1"/>
  <c r="E22" i="2" s="1"/>
  <c r="E21" i="2" s="1"/>
  <c r="G19" i="2"/>
  <c r="G18" i="2" s="1"/>
  <c r="G17" i="2" s="1"/>
  <c r="G16" i="2" s="1"/>
  <c r="F19" i="2"/>
  <c r="F18" i="2" s="1"/>
  <c r="F17" i="2" s="1"/>
  <c r="F16" i="2" s="1"/>
  <c r="E19" i="2"/>
  <c r="E18" i="2" s="1"/>
  <c r="E17" i="2" s="1"/>
  <c r="E16" i="2" s="1"/>
  <c r="F103" i="3" l="1"/>
  <c r="E103" i="3"/>
  <c r="E85" i="2"/>
  <c r="E90" i="2"/>
  <c r="E89" i="2" s="1"/>
  <c r="E67" i="2"/>
  <c r="E66" i="2" s="1"/>
  <c r="E42" i="2"/>
  <c r="E41" i="2" s="1"/>
  <c r="E40" i="2" s="1"/>
  <c r="G85" i="2"/>
  <c r="F85" i="2"/>
  <c r="G42" i="2"/>
  <c r="G41" i="2" s="1"/>
  <c r="G40" i="2" s="1"/>
  <c r="F42" i="2"/>
  <c r="F41" i="2" s="1"/>
  <c r="F40" i="2" s="1"/>
  <c r="G15" i="2"/>
  <c r="E15" i="2"/>
  <c r="E14" i="2" s="1"/>
  <c r="F15" i="2"/>
  <c r="F67" i="2"/>
  <c r="F66" i="2" s="1"/>
  <c r="G56" i="2"/>
  <c r="G55" i="2" s="1"/>
  <c r="F87" i="2"/>
  <c r="F86" i="2" s="1"/>
  <c r="G66" i="2" l="1"/>
  <c r="G65" i="2" s="1"/>
  <c r="E65" i="2"/>
  <c r="E103" i="2" s="1"/>
  <c r="F65" i="2"/>
  <c r="G14" i="2"/>
  <c r="F14" i="2"/>
  <c r="G103" i="2" l="1"/>
  <c r="F103" i="2"/>
</calcChain>
</file>

<file path=xl/sharedStrings.xml><?xml version="1.0" encoding="utf-8"?>
<sst xmlns="http://schemas.openxmlformats.org/spreadsheetml/2006/main" count="594" uniqueCount="143">
  <si>
    <t>0000000000</t>
  </si>
  <si>
    <t>Муниципальная программа "Организация комплексного благоустройства территории Ястребовского сельсовета"</t>
  </si>
  <si>
    <t>0100000000</t>
  </si>
  <si>
    <t>Подпрограмма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</si>
  <si>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0110000000</t>
  </si>
  <si>
    <t>244</t>
  </si>
  <si>
    <t>Дорожное хозяйство (дорожные фонды)</t>
  </si>
  <si>
    <t>0409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</si>
  <si>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</si>
  <si>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0110094090</t>
  </si>
  <si>
    <t>Подпрограмма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</si>
  <si>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0120000000</t>
  </si>
  <si>
    <t>Благоустройство</t>
  </si>
  <si>
    <t>0503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</si>
  <si>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территории Ястребовского сельсовета в целях улучшения условий жизни населения" муниципальной программы "Организация комплексного благоустройства территории Ястребовского сельсовета"</t>
  </si>
  <si>
    <t>0120095310</t>
  </si>
  <si>
    <t>Подпрограмма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</si>
  <si>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0130000000</t>
  </si>
  <si>
    <t>Мероприятия по поддержке муниципального жилого фонда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</si>
  <si>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0130095110</t>
  </si>
  <si>
    <t>Жилищное хозяйство</t>
  </si>
  <si>
    <t>0501</t>
  </si>
  <si>
    <t>Расходы по благоустройству территории Ястребовского сельсовета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</si>
  <si>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0130095350</t>
  </si>
  <si>
    <t>Муниципальная программа "Защита населения территории Ястребовского сельсовета от чрезвычайных ситуаций природного и техногенного характера"</t>
  </si>
  <si>
    <t>0200000000</t>
  </si>
  <si>
    <t>Подпрограмма "Обеспечение первичных мер пожарной безопасности на территории Ястребовского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</si>
  <si>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0210000000</t>
  </si>
  <si>
    <t>Обеспечение пожарной безопасности</t>
  </si>
  <si>
    <t>0310</t>
  </si>
  <si>
    <t>Расходы на обеспечение пожарной безопасности на территории Ястребовского сельсовета в рамках подпрограммы "Обеспечение первичных мер пожарной безопасности"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</si>
  <si>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0210093110</t>
  </si>
  <si>
    <t>100</t>
  </si>
  <si>
    <t>Подпрограмма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</si>
  <si>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0220000000</t>
  </si>
  <si>
    <t>Расходы на мероприятия по профилактике терроризма и экстремизма на территории сельсовета в рамках подпрограммы "Профилактика терроризма и экстремизма на территории сельсовета" муниципальной программы "Защита населения территории Ястребовского сельсовета от чрезвычайных ситуаций природного и техногенного характера"</t>
  </si>
  <si>
    <t>0220091170</t>
  </si>
  <si>
    <t>Другие общегосударственные вопросы</t>
  </si>
  <si>
    <t>0113</t>
  </si>
  <si>
    <t>Муниципальная программа "Содействие развитию органов местного самоуправления, реализация полномочий администрации Ястребовского сельсовета"</t>
  </si>
  <si>
    <t>0300000000</t>
  </si>
  <si>
    <t>Отдельные мероприятия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</si>
  <si>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0390000000</t>
  </si>
  <si>
    <t>Межбюджетные трансферты на осуществление руководства и управления в сфере установленных функций органов местного самоуправления поселений, переданных на уровень района в рамках отдельных мероприятий муниципальной программы "Содействие развитию органов местного самоуправления, реализация полномочий администрации Ястребовского сельсовета"</t>
  </si>
  <si>
    <t>0390090280</t>
  </si>
  <si>
    <t>120</t>
  </si>
  <si>
    <t>540</t>
  </si>
  <si>
    <t>Уплата иных платежей</t>
  </si>
  <si>
    <t>853</t>
  </si>
  <si>
    <t>Непрограммные расходы администрации Ястребовского сельсовета</t>
  </si>
  <si>
    <t>7200000000</t>
  </si>
  <si>
    <t>Функционирование администрации Ястребовского сельсовета в рамках непрограммных расходов администрации Ястребовского сельсовета</t>
  </si>
  <si>
    <t>7210000000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</si>
  <si>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</si>
  <si>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Ястребовского сельсовета</t>
  </si>
  <si>
    <t>7210051180</t>
  </si>
  <si>
    <t>Мобилизационная и вневойсковая подготовка</t>
  </si>
  <si>
    <t>Осуществление государственных полномочий администрацией Ястребовского сельсовета по составлению протоколов об административных правонарушениях в рамках непрограммных расходов администрации Ястребовского сельсовета</t>
  </si>
  <si>
    <t>7210075140</t>
  </si>
  <si>
    <t>Глава муниципального образования в рамках непрограммных расходов администрации Ястребовского сельсовета</t>
  </si>
  <si>
    <t>7210090110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</si>
  <si>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</si>
  <si>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местного самоуправления врамках непрограммных расходов администрации Ястребовского сельсовета</t>
  </si>
  <si>
    <t>7210090210</t>
  </si>
  <si>
    <t>200</t>
  </si>
  <si>
    <t>Резервный фонд в рамках непрограммных расходов администрации Ястребовского сельсовета</t>
  </si>
  <si>
    <t>7210091110</t>
  </si>
  <si>
    <t>870</t>
  </si>
  <si>
    <t>Резервные фонды</t>
  </si>
  <si>
    <t>240</t>
  </si>
  <si>
    <t>Иные закупки  товаров, работ и услуг для обеспечения государственных (муниципальных) нуждг</t>
  </si>
  <si>
    <t>0400</t>
  </si>
  <si>
    <t>Национальная экономика</t>
  </si>
  <si>
    <t>0500</t>
  </si>
  <si>
    <t>Жилищно-коммунальное хозяйство</t>
  </si>
  <si>
    <t>0300</t>
  </si>
  <si>
    <t>Национальная безопасность и правоохранительная деятельность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</si>
  <si>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</si>
  <si>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0100</t>
  </si>
  <si>
    <t>Общегосударственные вопросы</t>
  </si>
  <si>
    <t>500</t>
  </si>
  <si>
    <t>Межбюджетные трансферты</t>
  </si>
  <si>
    <t>800</t>
  </si>
  <si>
    <t>850</t>
  </si>
  <si>
    <t>0200</t>
  </si>
  <si>
    <t>0203</t>
  </si>
  <si>
    <t>Национальная оборона</t>
  </si>
  <si>
    <t>0102</t>
  </si>
  <si>
    <t>0104</t>
  </si>
  <si>
    <t>Иные бюджетные ассигнования</t>
  </si>
  <si>
    <t>0111</t>
  </si>
  <si>
    <t>Условно утвержденные расходы</t>
  </si>
  <si>
    <t>1</t>
  </si>
  <si>
    <t>2</t>
  </si>
  <si>
    <t>3</t>
  </si>
  <si>
    <t>4</t>
  </si>
  <si>
    <t>5</t>
  </si>
  <si>
    <t>6</t>
  </si>
  <si>
    <t>7</t>
  </si>
  <si>
    <t>Наименование показателей бюджетной классификации</t>
  </si>
  <si>
    <t>Целевая статья</t>
  </si>
  <si>
    <t>Вид рсхода</t>
  </si>
  <si>
    <t>Раздел-подраздел</t>
  </si>
  <si>
    <t>руб.</t>
  </si>
  <si>
    <t>ПРОГРАММНЫЕ РАСХОДЫ, ВСЕГО</t>
  </si>
  <si>
    <t>Иные закупки  товаров, работ и услуг для обеспечения государственных (муниципальных) нужд</t>
  </si>
  <si>
    <t>247</t>
  </si>
  <si>
    <t>ИТОГО</t>
  </si>
  <si>
    <t>Приложение 5</t>
  </si>
  <si>
    <t>0210090220</t>
  </si>
  <si>
    <t>7210090220</t>
  </si>
  <si>
    <t>300</t>
  </si>
  <si>
    <t xml:space="preserve">Социальное обеспечение и иные выплаты населению </t>
  </si>
  <si>
    <t>312</t>
  </si>
  <si>
    <t>1000</t>
  </si>
  <si>
    <t>Публичные нормативные социальные выплаты гражданам</t>
  </si>
  <si>
    <t>1001</t>
  </si>
  <si>
    <t>0390091000</t>
  </si>
  <si>
    <t>Отдельные мероприятия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</si>
  <si>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Доплаты к пенсиям муниципальных служащих в рамках отдельных мероприятий муниципальной программы  "Содействие развитию органов местного самоуправления, реализация полномочий администрации Ястребовского сельсовета"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</si>
  <si>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в рамках непрограмных расходов администрации Ястребовкого сельсовета</t>
  </si>
  <si>
    <t>Сумма на 2025 год</t>
  </si>
  <si>
    <t>Расходы на содержание мест накопления твердых коммунальных отходов, в рамках подпрограммы "Благоустройство территории Ястребовского сельсовета" муниципальной программы "Организация комплексного благоустройства территории Ястребовского сельсовета"</t>
  </si>
  <si>
    <t>ОХРАНА ОКРУЖАЮЩЕЙ СРЕДЫ</t>
  </si>
  <si>
    <t>Другие вопросы в области охраны окружающей среды</t>
  </si>
  <si>
    <t>0605</t>
  </si>
  <si>
    <t>0130092060</t>
  </si>
  <si>
    <t>0600</t>
  </si>
  <si>
    <t>Сумма на 2026 год</t>
  </si>
  <si>
    <t>к проекту Решения Ястребовского сельского Совета депутатов</t>
  </si>
  <si>
    <t>от 00.00.00 №00-0</t>
  </si>
  <si>
    <t xml:space="preserve">Распределение бюджетных ассигнований по целевым статьям (муниципальных программам Ястребовского сельсовета и непрограммным направлениям деятельности), группам и подгруппам видов расходов, разделам, подразделам классификации расходов  бюджета Ястребовского сельсовета на 2025 год и плановый период    2026 - 2027 годов </t>
  </si>
  <si>
    <t>Сумма на 2027 год</t>
  </si>
  <si>
    <t>Расходы на проведение выборов в муниципальном образовании в рамках непрограммных расходов администрации Ястребовского сельсовета</t>
  </si>
  <si>
    <t>7210090160</t>
  </si>
  <si>
    <t>Специальные расходы</t>
  </si>
  <si>
    <t>880</t>
  </si>
  <si>
    <t>Обеспечение проведения выборов и референдумов</t>
  </si>
  <si>
    <t>0107</t>
  </si>
  <si>
    <t>Подпрограмма "Ремонт и содержание автодорог местного значения Ястребовского сельсовета" муниципальной программы "Организация комплексного благоустройства территории Ястребовского сельсовета"</t>
  </si>
  <si>
    <t>Расходы на содержание дорог за счет средств муниципального образования в рамках подпрограммы "Ремонт и содержание автодорог местного значения Ястребовского сельсовета" муниципальной программы "Организация комплексного благоустройства территории Ястребовского сельсовета"</t>
  </si>
  <si>
    <t>Подпрограмма "Организация и содержание освещения улиц населенных пунктов Ястребовского сельсовета в целях улучшения условийпроживания жителей села" муниципальной программы "Организация комплексного благоустройства территории Ястребовского сельсовета"</t>
  </si>
  <si>
    <t>Расходы на содержание уличного освещения на территории Ястребовского сельсовета в рамках подпрограммы "Организация и содержание освещения улиц населенных пунктов Ястребовского сельсовета в целях улучшения условийпроживания жителей села" муниципальной программы "Организация комплексного благоустройства территории Ястребовского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</si>
</sst>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1" x14ac:knownFonts="1">
    <font>
      <sz val="10"/>
      <name val="Arial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name val="Arial Cyr"/>
    </font>
    <font>
      <sz val="8"/>
      <name val="Arial Cy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/>
    <xf numFmtId="0" fontId="2" fillId="2" borderId="0" xfId="0" applyFont="1" applyFill="1" applyBorder="1" applyAlignment="1" applyProtection="1">
      <alignment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0" fillId="2" borderId="0" xfId="0" applyFill="1"/>
    <xf numFmtId="49" fontId="3" fillId="2" borderId="1" xfId="0" applyNumberFormat="1" applyFont="1" applyFill="1" applyBorder="1" applyAlignment="1" applyProtection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165" fontId="3" fillId="2" borderId="1" xfId="0" applyNumberFormat="1" applyFont="1" applyFill="1" applyBorder="1" applyAlignment="1" applyProtection="1">
      <alignment horizontal="right" vertical="center" wrapText="1"/>
    </xf>
    <xf numFmtId="165" fontId="4" fillId="2" borderId="1" xfId="0" applyNumberFormat="1" applyFont="1" applyFill="1" applyBorder="1" applyAlignment="1" applyProtection="1">
      <alignment horizontal="right" vertical="center" wrapText="1"/>
    </xf>
    <xf numFmtId="164" fontId="4" fillId="2" borderId="1" xfId="0" applyNumberFormat="1" applyFont="1" applyFill="1" applyBorder="1" applyAlignment="1" applyProtection="1">
      <alignment horizontal="left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vertical="top"/>
    </xf>
    <xf numFmtId="49" fontId="5" fillId="2" borderId="1" xfId="0" applyNumberFormat="1" applyFont="1" applyFill="1" applyBorder="1" applyAlignment="1">
      <alignment vertical="top"/>
    </xf>
    <xf numFmtId="166" fontId="5" fillId="2" borderId="1" xfId="0" applyNumberFormat="1" applyFont="1" applyFill="1" applyBorder="1" applyAlignment="1">
      <alignment vertical="top"/>
    </xf>
    <xf numFmtId="0" fontId="5" fillId="2" borderId="3" xfId="0" applyFont="1" applyFill="1" applyBorder="1" applyAlignment="1">
      <alignment vertical="top" wrapText="1"/>
    </xf>
    <xf numFmtId="165" fontId="0" fillId="2" borderId="0" xfId="0" applyNumberFormat="1" applyFill="1"/>
    <xf numFmtId="49" fontId="6" fillId="2" borderId="0" xfId="0" applyNumberFormat="1" applyFont="1" applyFill="1" applyBorder="1" applyAlignment="1" applyProtection="1">
      <alignment horizontal="left" vertical="center" wrapText="1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center" vertical="center" wrapText="1"/>
    </xf>
    <xf numFmtId="165" fontId="2" fillId="2" borderId="1" xfId="0" applyNumberFormat="1" applyFont="1" applyFill="1" applyBorder="1" applyAlignment="1" applyProtection="1">
      <alignment horizontal="right" vertical="center" wrapText="1"/>
    </xf>
    <xf numFmtId="0" fontId="8" fillId="2" borderId="1" xfId="0" applyFont="1" applyFill="1" applyBorder="1"/>
    <xf numFmtId="165" fontId="3" fillId="2" borderId="1" xfId="0" applyNumberFormat="1" applyFont="1" applyFill="1" applyBorder="1"/>
    <xf numFmtId="0" fontId="2" fillId="0" borderId="0" xfId="0" applyFont="1" applyBorder="1" applyAlignment="1" applyProtection="1">
      <alignment horizontal="left"/>
    </xf>
    <xf numFmtId="49" fontId="3" fillId="3" borderId="1" xfId="0" applyNumberFormat="1" applyFont="1" applyFill="1" applyBorder="1" applyAlignment="1" applyProtection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left" vertical="center" wrapText="1"/>
    </xf>
    <xf numFmtId="165" fontId="3" fillId="3" borderId="1" xfId="0" applyNumberFormat="1" applyFont="1" applyFill="1" applyBorder="1" applyAlignment="1" applyProtection="1">
      <alignment horizontal="right" vertical="center" wrapText="1"/>
    </xf>
    <xf numFmtId="165" fontId="4" fillId="4" borderId="1" xfId="0" applyNumberFormat="1" applyFont="1" applyFill="1" applyBorder="1" applyAlignment="1" applyProtection="1">
      <alignment horizontal="right" vertical="center" wrapText="1"/>
    </xf>
    <xf numFmtId="165" fontId="3" fillId="4" borderId="1" xfId="0" applyNumberFormat="1" applyFont="1" applyFill="1" applyBorder="1" applyAlignment="1" applyProtection="1">
      <alignment horizontal="right" vertical="center" wrapText="1"/>
    </xf>
    <xf numFmtId="165" fontId="4" fillId="5" borderId="1" xfId="0" applyNumberFormat="1" applyFont="1" applyFill="1" applyBorder="1" applyAlignment="1" applyProtection="1">
      <alignment horizontal="right" vertical="center" wrapText="1"/>
    </xf>
    <xf numFmtId="49" fontId="4" fillId="7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left" vertical="center" wrapText="1"/>
    </xf>
    <xf numFmtId="49" fontId="4" fillId="7" borderId="1" xfId="0" applyNumberFormat="1" applyFont="1" applyFill="1" applyBorder="1" applyAlignment="1" applyProtection="1">
      <alignment horizontal="left" vertical="center" wrapText="1"/>
    </xf>
    <xf numFmtId="165" fontId="4" fillId="7" borderId="1" xfId="0" applyNumberFormat="1" applyFont="1" applyFill="1" applyBorder="1" applyAlignment="1" applyProtection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center" vertical="center" wrapText="1"/>
    </xf>
    <xf numFmtId="49" fontId="4" fillId="6" borderId="1" xfId="0" applyNumberFormat="1" applyFont="1" applyFill="1" applyBorder="1" applyAlignment="1" applyProtection="1">
      <alignment horizontal="left" vertical="center" wrapText="1"/>
    </xf>
    <xf numFmtId="165" fontId="4" fillId="6" borderId="1" xfId="0" applyNumberFormat="1" applyFont="1" applyFill="1" applyBorder="1" applyAlignment="1" applyProtection="1">
      <alignment horizontal="right" vertical="center" wrapText="1"/>
    </xf>
    <xf numFmtId="49" fontId="4" fillId="5" borderId="1" xfId="0" applyNumberFormat="1" applyFont="1" applyFill="1" applyBorder="1" applyAlignment="1" applyProtection="1">
      <alignment horizontal="center" vertical="center" wrapText="1"/>
    </xf>
    <xf numFmtId="49" fontId="4" fillId="5" borderId="1" xfId="0" applyNumberFormat="1" applyFont="1" applyFill="1" applyBorder="1" applyAlignment="1" applyProtection="1">
      <alignment horizontal="left" vertical="center" wrapText="1"/>
    </xf>
    <xf numFmtId="49" fontId="4" fillId="8" borderId="1" xfId="0" applyNumberFormat="1" applyFont="1" applyFill="1" applyBorder="1" applyAlignment="1" applyProtection="1">
      <alignment horizontal="center" vertical="center" wrapText="1"/>
    </xf>
    <xf numFmtId="49" fontId="4" fillId="8" borderId="1" xfId="0" applyNumberFormat="1" applyFont="1" applyFill="1" applyBorder="1" applyAlignment="1" applyProtection="1">
      <alignment horizontal="left" vertical="center" wrapText="1"/>
    </xf>
    <xf numFmtId="165" fontId="4" fillId="8" borderId="1" xfId="0" applyNumberFormat="1" applyFont="1" applyFill="1" applyBorder="1" applyAlignment="1" applyProtection="1">
      <alignment horizontal="right" vertical="center" wrapText="1"/>
    </xf>
    <xf numFmtId="49" fontId="4" fillId="9" borderId="1" xfId="0" applyNumberFormat="1" applyFont="1" applyFill="1" applyBorder="1" applyAlignment="1" applyProtection="1">
      <alignment horizontal="center" vertical="center" wrapText="1"/>
    </xf>
    <xf numFmtId="49" fontId="4" fillId="9" borderId="1" xfId="0" applyNumberFormat="1" applyFont="1" applyFill="1" applyBorder="1" applyAlignment="1" applyProtection="1">
      <alignment horizontal="left" vertical="center" wrapText="1"/>
    </xf>
    <xf numFmtId="165" fontId="4" fillId="9" borderId="1" xfId="0" applyNumberFormat="1" applyFont="1" applyFill="1" applyBorder="1" applyAlignment="1" applyProtection="1">
      <alignment horizontal="right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/>
    </xf>
    <xf numFmtId="49" fontId="10" fillId="2" borderId="5" xfId="0" applyNumberFormat="1" applyFont="1" applyFill="1" applyBorder="1" applyAlignment="1" applyProtection="1">
      <alignment horizontal="left" vertical="center" wrapText="1"/>
    </xf>
    <xf numFmtId="49" fontId="10" fillId="2" borderId="5" xfId="0" applyNumberFormat="1" applyFont="1" applyFill="1" applyBorder="1" applyAlignment="1" applyProtection="1">
      <alignment horizontal="center" vertical="center" wrapText="1"/>
    </xf>
    <xf numFmtId="4" fontId="10" fillId="2" borderId="5" xfId="0" applyNumberFormat="1" applyFont="1" applyFill="1" applyBorder="1" applyAlignment="1" applyProtection="1">
      <alignment horizontal="right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10" borderId="1" xfId="0" applyNumberFormat="1" applyFont="1" applyFill="1" applyBorder="1" applyAlignment="1" applyProtection="1">
      <alignment horizontal="left" vertical="center" wrapText="1"/>
    </xf>
    <xf numFmtId="49" fontId="2" fillId="10" borderId="1" xfId="0" applyNumberFormat="1" applyFont="1" applyFill="1" applyBorder="1" applyAlignment="1" applyProtection="1">
      <alignment horizontal="center" vertical="center" wrapText="1"/>
    </xf>
    <xf numFmtId="165" fontId="2" fillId="10" borderId="1" xfId="0" applyNumberFormat="1" applyFont="1" applyFill="1" applyBorder="1" applyAlignment="1" applyProtection="1">
      <alignment horizontal="right" vertical="center" wrapText="1"/>
    </xf>
    <xf numFmtId="49" fontId="4" fillId="10" borderId="1" xfId="0" applyNumberFormat="1" applyFont="1" applyFill="1" applyBorder="1" applyAlignment="1" applyProtection="1">
      <alignment horizontal="left" vertical="center" wrapText="1"/>
    </xf>
    <xf numFmtId="49" fontId="4" fillId="10" borderId="1" xfId="0" applyNumberFormat="1" applyFont="1" applyFill="1" applyBorder="1" applyAlignment="1" applyProtection="1">
      <alignment horizontal="center" vertical="center" wrapText="1"/>
    </xf>
    <xf numFmtId="165" fontId="4" fillId="10" borderId="1" xfId="0" applyNumberFormat="1" applyFont="1" applyFill="1" applyBorder="1" applyAlignment="1" applyProtection="1">
      <alignment horizontal="right" vertical="center" wrapText="1"/>
    </xf>
    <xf numFmtId="49" fontId="2" fillId="8" borderId="1" xfId="0" applyNumberFormat="1" applyFont="1" applyFill="1" applyBorder="1" applyAlignment="1" applyProtection="1">
      <alignment horizontal="center" vertical="center" wrapText="1"/>
    </xf>
    <xf numFmtId="49" fontId="10" fillId="2" borderId="4" xfId="0" applyNumberFormat="1" applyFont="1" applyFill="1" applyBorder="1" applyAlignment="1" applyProtection="1">
      <alignment horizontal="left" vertical="center" wrapText="1"/>
    </xf>
    <xf numFmtId="49" fontId="10" fillId="2" borderId="4" xfId="0" applyNumberFormat="1" applyFont="1" applyFill="1" applyBorder="1" applyAlignment="1" applyProtection="1">
      <alignment horizontal="center" vertical="center" wrapText="1"/>
    </xf>
    <xf numFmtId="4" fontId="10" fillId="2" borderId="4" xfId="0" applyNumberFormat="1" applyFont="1" applyFill="1" applyBorder="1" applyAlignment="1" applyProtection="1">
      <alignment horizontal="right" vertical="center" wrapText="1"/>
    </xf>
    <xf numFmtId="49" fontId="10" fillId="10" borderId="4" xfId="0" applyNumberFormat="1" applyFont="1" applyFill="1" applyBorder="1" applyAlignment="1" applyProtection="1">
      <alignment horizontal="left" vertical="center" wrapText="1"/>
    </xf>
    <xf numFmtId="49" fontId="10" fillId="10" borderId="4" xfId="0" applyNumberFormat="1" applyFont="1" applyFill="1" applyBorder="1" applyAlignment="1" applyProtection="1">
      <alignment horizontal="center" vertical="center" wrapText="1"/>
    </xf>
    <xf numFmtId="0" fontId="9" fillId="10" borderId="2" xfId="0" applyFont="1" applyFill="1" applyBorder="1" applyAlignment="1">
      <alignment vertical="top" wrapText="1"/>
    </xf>
    <xf numFmtId="49" fontId="2" fillId="10" borderId="1" xfId="0" applyNumberFormat="1" applyFont="1" applyFill="1" applyBorder="1" applyAlignment="1">
      <alignment vertical="top"/>
    </xf>
    <xf numFmtId="49" fontId="9" fillId="10" borderId="1" xfId="0" applyNumberFormat="1" applyFont="1" applyFill="1" applyBorder="1" applyAlignment="1">
      <alignment vertical="top"/>
    </xf>
    <xf numFmtId="166" fontId="9" fillId="10" borderId="1" xfId="0" applyNumberFormat="1" applyFont="1" applyFill="1" applyBorder="1" applyAlignment="1">
      <alignment vertical="top"/>
    </xf>
    <xf numFmtId="164" fontId="4" fillId="10" borderId="1" xfId="0" applyNumberFormat="1" applyFont="1" applyFill="1" applyBorder="1" applyAlignment="1" applyProtection="1">
      <alignment horizontal="left" vertical="center" wrapText="1"/>
    </xf>
    <xf numFmtId="49" fontId="2" fillId="9" borderId="1" xfId="0" applyNumberFormat="1" applyFont="1" applyFill="1" applyBorder="1" applyAlignment="1" applyProtection="1">
      <alignment horizontal="left" vertical="center" wrapText="1"/>
    </xf>
    <xf numFmtId="165" fontId="2" fillId="9" borderId="1" xfId="0" applyNumberFormat="1" applyFont="1" applyFill="1" applyBorder="1" applyAlignment="1" applyProtection="1">
      <alignment horizontal="right" vertical="center" wrapText="1"/>
    </xf>
    <xf numFmtId="49" fontId="10" fillId="9" borderId="4" xfId="0" applyNumberFormat="1" applyFont="1" applyFill="1" applyBorder="1" applyAlignment="1" applyProtection="1">
      <alignment horizontal="center" vertical="center" wrapText="1"/>
    </xf>
    <xf numFmtId="4" fontId="10" fillId="9" borderId="4" xfId="0" applyNumberFormat="1" applyFont="1" applyFill="1" applyBorder="1" applyAlignment="1" applyProtection="1">
      <alignment horizontal="right" vertical="center" wrapText="1"/>
    </xf>
    <xf numFmtId="165" fontId="4" fillId="2" borderId="0" xfId="0" applyNumberFormat="1" applyFont="1" applyFill="1" applyBorder="1" applyAlignment="1" applyProtection="1">
      <alignment horizontal="right" vertical="center" wrapText="1"/>
    </xf>
    <xf numFmtId="49" fontId="3" fillId="2" borderId="1" xfId="0" applyNumberFormat="1" applyFont="1" applyFill="1" applyBorder="1" applyAlignment="1" applyProtection="1">
      <alignment horizontal="center" wrapText="1"/>
    </xf>
    <xf numFmtId="49" fontId="4" fillId="2" borderId="1" xfId="0" applyNumberFormat="1" applyFont="1" applyFill="1" applyBorder="1" applyAlignment="1" applyProtection="1">
      <alignment horizontal="center" wrapText="1"/>
    </xf>
    <xf numFmtId="49" fontId="2" fillId="2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wrapText="1"/>
    </xf>
    <xf numFmtId="0" fontId="3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/>
    <xf numFmtId="165" fontId="3" fillId="2" borderId="1" xfId="0" applyNumberFormat="1" applyFont="1" applyFill="1" applyBorder="1" applyAlignment="1" applyProtection="1">
      <alignment wrapText="1"/>
    </xf>
    <xf numFmtId="165" fontId="4" fillId="2" borderId="1" xfId="0" applyNumberFormat="1" applyFont="1" applyFill="1" applyBorder="1" applyAlignment="1" applyProtection="1">
      <alignment wrapText="1"/>
    </xf>
    <xf numFmtId="165" fontId="2" fillId="2" borderId="1" xfId="0" applyNumberFormat="1" applyFont="1" applyFill="1" applyBorder="1" applyAlignment="1" applyProtection="1">
      <alignment wrapText="1"/>
    </xf>
    <xf numFmtId="166" fontId="2" fillId="2" borderId="1" xfId="0" applyNumberFormat="1" applyFont="1" applyFill="1" applyBorder="1" applyAlignment="1"/>
    <xf numFmtId="166" fontId="4" fillId="2" borderId="1" xfId="0" applyNumberFormat="1" applyFont="1" applyFill="1" applyBorder="1" applyAlignment="1"/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4" fontId="2" fillId="2" borderId="1" xfId="0" applyNumberFormat="1" applyFont="1" applyFill="1" applyBorder="1" applyAlignment="1" applyProtection="1">
      <alignment wrapText="1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F6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05"/>
  <sheetViews>
    <sheetView showGridLines="0" tabSelected="1" view="pageBreakPreview" topLeftCell="A97" zoomScaleNormal="70" zoomScaleSheetLayoutView="100" workbookViewId="0">
      <selection activeCell="G84" sqref="G84"/>
    </sheetView>
  </sheetViews>
  <sheetFormatPr defaultRowHeight="12.75" customHeight="1" outlineLevelRow="7" x14ac:dyDescent="0.25"/>
  <cols>
    <col min="1" max="1" width="72.5546875" customWidth="1"/>
    <col min="2" max="2" width="14.5546875" customWidth="1"/>
    <col min="3" max="3" width="10.33203125" customWidth="1"/>
    <col min="4" max="4" width="9.33203125" customWidth="1"/>
    <col min="5" max="5" width="15.33203125" customWidth="1"/>
    <col min="6" max="6" width="14.5546875" customWidth="1"/>
    <col min="7" max="7" width="15.109375" customWidth="1"/>
    <col min="9" max="9" width="21.109375" customWidth="1"/>
    <col min="10" max="10" width="22.5546875" customWidth="1"/>
    <col min="11" max="11" width="13.88671875" customWidth="1"/>
    <col min="12" max="12" width="17.5546875" customWidth="1"/>
  </cols>
  <sheetData>
    <row r="1" spans="1:9" ht="13.8" x14ac:dyDescent="0.25">
      <c r="A1" s="98"/>
      <c r="B1" s="98"/>
      <c r="C1" s="98"/>
      <c r="D1" s="98"/>
      <c r="E1" s="2"/>
      <c r="F1" s="99" t="s">
        <v>108</v>
      </c>
      <c r="G1" s="99"/>
    </row>
    <row r="2" spans="1:9" ht="13.8" x14ac:dyDescent="0.25">
      <c r="A2" s="28"/>
      <c r="B2" s="28"/>
      <c r="C2" s="100" t="s">
        <v>129</v>
      </c>
      <c r="D2" s="100"/>
      <c r="E2" s="100"/>
      <c r="F2" s="100"/>
      <c r="G2" s="100"/>
    </row>
    <row r="3" spans="1:9" ht="13.8" x14ac:dyDescent="0.25">
      <c r="A3" s="2"/>
      <c r="B3" s="2"/>
      <c r="C3" s="2"/>
      <c r="D3" s="2"/>
      <c r="E3" s="2"/>
      <c r="F3" s="99" t="s">
        <v>130</v>
      </c>
      <c r="G3" s="99"/>
    </row>
    <row r="4" spans="1:9" ht="13.8" x14ac:dyDescent="0.25">
      <c r="A4" s="1"/>
      <c r="B4" s="1"/>
      <c r="C4" s="1"/>
      <c r="D4" s="1"/>
      <c r="E4" s="1"/>
      <c r="F4" s="3"/>
      <c r="G4" s="3"/>
    </row>
    <row r="5" spans="1:9" ht="14.25" customHeight="1" x14ac:dyDescent="0.25">
      <c r="A5" s="101" t="s">
        <v>131</v>
      </c>
      <c r="B5" s="101"/>
      <c r="C5" s="101"/>
      <c r="D5" s="101"/>
      <c r="E5" s="101"/>
      <c r="F5" s="101"/>
      <c r="G5" s="101"/>
    </row>
    <row r="6" spans="1:9" ht="13.2" x14ac:dyDescent="0.25">
      <c r="A6" s="101"/>
      <c r="B6" s="101"/>
      <c r="C6" s="101"/>
      <c r="D6" s="101"/>
      <c r="E6" s="101"/>
      <c r="F6" s="101"/>
      <c r="G6" s="101"/>
    </row>
    <row r="7" spans="1:9" ht="13.2" x14ac:dyDescent="0.25">
      <c r="A7" s="101"/>
      <c r="B7" s="101"/>
      <c r="C7" s="101"/>
      <c r="D7" s="101"/>
      <c r="E7" s="101"/>
      <c r="F7" s="101"/>
      <c r="G7" s="101"/>
    </row>
    <row r="8" spans="1:9" ht="13.2" x14ac:dyDescent="0.25">
      <c r="A8" s="101"/>
      <c r="B8" s="101"/>
      <c r="C8" s="101"/>
      <c r="D8" s="101"/>
      <c r="E8" s="101"/>
      <c r="F8" s="101"/>
      <c r="G8" s="101"/>
    </row>
    <row r="9" spans="1:9" ht="13.8" x14ac:dyDescent="0.25">
      <c r="A9" s="97"/>
      <c r="B9" s="97"/>
      <c r="C9" s="97"/>
      <c r="D9" s="97"/>
      <c r="E9" s="3"/>
      <c r="F9" s="3"/>
      <c r="G9" s="3"/>
    </row>
    <row r="10" spans="1:9" ht="13.8" x14ac:dyDescent="0.25">
      <c r="A10" s="97"/>
      <c r="B10" s="97"/>
      <c r="C10" s="97"/>
      <c r="D10" s="97"/>
      <c r="E10" s="3"/>
      <c r="F10" s="3"/>
      <c r="G10" s="3"/>
    </row>
    <row r="11" spans="1:9" ht="13.8" x14ac:dyDescent="0.25">
      <c r="A11" s="4"/>
      <c r="B11" s="4"/>
      <c r="C11" s="4"/>
      <c r="D11" s="4"/>
      <c r="E11" s="4"/>
      <c r="F11" s="5"/>
      <c r="G11" s="6" t="s">
        <v>103</v>
      </c>
      <c r="H11" s="7"/>
      <c r="I11" s="7"/>
    </row>
    <row r="12" spans="1:9" ht="77.25" customHeight="1" x14ac:dyDescent="0.25">
      <c r="A12" s="8" t="s">
        <v>99</v>
      </c>
      <c r="B12" s="8" t="s">
        <v>100</v>
      </c>
      <c r="C12" s="8" t="s">
        <v>101</v>
      </c>
      <c r="D12" s="8" t="s">
        <v>102</v>
      </c>
      <c r="E12" s="8" t="s">
        <v>121</v>
      </c>
      <c r="F12" s="8" t="s">
        <v>128</v>
      </c>
      <c r="G12" s="8" t="s">
        <v>132</v>
      </c>
      <c r="H12" s="7"/>
      <c r="I12" s="7"/>
    </row>
    <row r="13" spans="1:9" ht="13.8" x14ac:dyDescent="0.25">
      <c r="A13" s="8" t="s">
        <v>92</v>
      </c>
      <c r="B13" s="8" t="s">
        <v>93</v>
      </c>
      <c r="C13" s="8" t="s">
        <v>94</v>
      </c>
      <c r="D13" s="8" t="s">
        <v>95</v>
      </c>
      <c r="E13" s="8" t="s">
        <v>96</v>
      </c>
      <c r="F13" s="8" t="s">
        <v>97</v>
      </c>
      <c r="G13" s="8" t="s">
        <v>98</v>
      </c>
      <c r="H13" s="7"/>
      <c r="I13" s="7"/>
    </row>
    <row r="14" spans="1:9" ht="27.75" customHeight="1" x14ac:dyDescent="0.25">
      <c r="A14" s="9" t="s">
        <v>104</v>
      </c>
      <c r="B14" s="82" t="s">
        <v>0</v>
      </c>
      <c r="C14" s="82"/>
      <c r="D14" s="82"/>
      <c r="E14" s="89">
        <f>E15+E40+E55</f>
        <v>5937304</v>
      </c>
      <c r="F14" s="89">
        <f t="shared" ref="F14:G14" si="0">F15+F40+F55</f>
        <v>5375832</v>
      </c>
      <c r="G14" s="89">
        <f t="shared" si="0"/>
        <v>5217463</v>
      </c>
      <c r="H14" s="7"/>
      <c r="I14" s="7"/>
    </row>
    <row r="15" spans="1:9" ht="51.75" customHeight="1" outlineLevel="1" x14ac:dyDescent="0.25">
      <c r="A15" s="9" t="s">
        <v>1</v>
      </c>
      <c r="B15" s="82" t="s">
        <v>2</v>
      </c>
      <c r="C15" s="82"/>
      <c r="D15" s="82"/>
      <c r="E15" s="89">
        <f>E16+E21+E27</f>
        <v>2118863</v>
      </c>
      <c r="F15" s="89">
        <f t="shared" ref="F15:G15" si="1">F16+F21+F27</f>
        <v>2103640</v>
      </c>
      <c r="G15" s="89">
        <f t="shared" si="1"/>
        <v>2140393</v>
      </c>
      <c r="H15" s="7"/>
      <c r="I15" s="7"/>
    </row>
    <row r="16" spans="1:9" ht="75" customHeight="1" outlineLevel="2" x14ac:dyDescent="0.25">
      <c r="A16" s="9" t="s">
        <v>139</v>
      </c>
      <c r="B16" s="82" t="s">
        <v>4</v>
      </c>
      <c r="C16" s="82"/>
      <c r="D16" s="82"/>
      <c r="E16" s="89">
        <f t="shared" ref="E16:G19" si="2">E17</f>
        <v>637700</v>
      </c>
      <c r="F16" s="89">
        <f t="shared" si="2"/>
        <v>671700</v>
      </c>
      <c r="G16" s="89">
        <f t="shared" si="2"/>
        <v>923200</v>
      </c>
      <c r="H16" s="7"/>
      <c r="I16" s="7"/>
    </row>
    <row r="17" spans="1:12" ht="78" customHeight="1" outlineLevel="3" x14ac:dyDescent="0.25">
      <c r="A17" s="12" t="s">
        <v>140</v>
      </c>
      <c r="B17" s="83" t="s">
        <v>9</v>
      </c>
      <c r="C17" s="83"/>
      <c r="D17" s="83"/>
      <c r="E17" s="90">
        <f t="shared" si="2"/>
        <v>637700</v>
      </c>
      <c r="F17" s="90">
        <f t="shared" si="2"/>
        <v>671700</v>
      </c>
      <c r="G17" s="90">
        <f t="shared" si="2"/>
        <v>923200</v>
      </c>
      <c r="H17" s="7"/>
      <c r="I17" s="7"/>
    </row>
    <row r="18" spans="1:12" ht="27.6" outlineLevel="7" x14ac:dyDescent="0.25">
      <c r="A18" s="14" t="s">
        <v>105</v>
      </c>
      <c r="B18" s="83" t="s">
        <v>9</v>
      </c>
      <c r="C18" s="83" t="s">
        <v>64</v>
      </c>
      <c r="D18" s="83"/>
      <c r="E18" s="90">
        <f t="shared" si="2"/>
        <v>637700</v>
      </c>
      <c r="F18" s="90">
        <f t="shared" si="2"/>
        <v>671700</v>
      </c>
      <c r="G18" s="90">
        <f t="shared" si="2"/>
        <v>923200</v>
      </c>
      <c r="H18" s="7"/>
      <c r="I18" s="7"/>
    </row>
    <row r="19" spans="1:12" ht="21" customHeight="1" outlineLevel="7" x14ac:dyDescent="0.25">
      <c r="A19" s="14" t="s">
        <v>72</v>
      </c>
      <c r="B19" s="83" t="s">
        <v>9</v>
      </c>
      <c r="C19" s="83" t="s">
        <v>69</v>
      </c>
      <c r="D19" s="83" t="s">
        <v>71</v>
      </c>
      <c r="E19" s="90">
        <f t="shared" si="2"/>
        <v>637700</v>
      </c>
      <c r="F19" s="90">
        <f t="shared" si="2"/>
        <v>671700</v>
      </c>
      <c r="G19" s="90">
        <f t="shared" si="2"/>
        <v>923200</v>
      </c>
      <c r="H19" s="7"/>
      <c r="I19" s="7"/>
    </row>
    <row r="20" spans="1:12" ht="21" customHeight="1" outlineLevel="7" x14ac:dyDescent="0.25">
      <c r="A20" s="14" t="s">
        <v>6</v>
      </c>
      <c r="B20" s="83" t="s">
        <v>9</v>
      </c>
      <c r="C20" s="83" t="s">
        <v>5</v>
      </c>
      <c r="D20" s="83" t="s">
        <v>7</v>
      </c>
      <c r="E20" s="90">
        <v>637700</v>
      </c>
      <c r="F20" s="90">
        <v>671700</v>
      </c>
      <c r="G20" s="90">
        <v>923200</v>
      </c>
      <c r="H20" s="7"/>
      <c r="I20" s="7"/>
    </row>
    <row r="21" spans="1:12" ht="87" customHeight="1" outlineLevel="2" x14ac:dyDescent="0.25">
      <c r="A21" s="9" t="s">
        <v>141</v>
      </c>
      <c r="B21" s="82" t="s">
        <v>11</v>
      </c>
      <c r="C21" s="82"/>
      <c r="D21" s="82"/>
      <c r="E21" s="89">
        <f>E22</f>
        <v>780000</v>
      </c>
      <c r="F21" s="89">
        <f t="shared" ref="F21" si="3">F22</f>
        <v>780000</v>
      </c>
      <c r="G21" s="89">
        <f>G22</f>
        <v>565253</v>
      </c>
      <c r="H21" s="7"/>
      <c r="I21" s="7"/>
    </row>
    <row r="22" spans="1:12" ht="86.25" customHeight="1" outlineLevel="3" x14ac:dyDescent="0.25">
      <c r="A22" s="12" t="s">
        <v>142</v>
      </c>
      <c r="B22" s="83" t="s">
        <v>15</v>
      </c>
      <c r="C22" s="83"/>
      <c r="D22" s="83"/>
      <c r="E22" s="90">
        <f>E23</f>
        <v>780000</v>
      </c>
      <c r="F22" s="90">
        <f>F23</f>
        <v>780000</v>
      </c>
      <c r="G22" s="90">
        <f>G23</f>
        <v>565253</v>
      </c>
      <c r="H22" s="7"/>
      <c r="I22" s="7"/>
    </row>
    <row r="23" spans="1:12" ht="27.6" outlineLevel="7" x14ac:dyDescent="0.25">
      <c r="A23" s="14" t="s">
        <v>105</v>
      </c>
      <c r="B23" s="83" t="s">
        <v>15</v>
      </c>
      <c r="C23" s="83" t="s">
        <v>64</v>
      </c>
      <c r="D23" s="83"/>
      <c r="E23" s="90">
        <f>E24</f>
        <v>780000</v>
      </c>
      <c r="F23" s="90">
        <f>F24</f>
        <v>780000</v>
      </c>
      <c r="G23" s="90">
        <f>G24</f>
        <v>565253</v>
      </c>
      <c r="H23" s="7"/>
      <c r="I23" s="7"/>
    </row>
    <row r="24" spans="1:12" ht="17.25" customHeight="1" outlineLevel="7" x14ac:dyDescent="0.25">
      <c r="A24" s="14" t="s">
        <v>74</v>
      </c>
      <c r="B24" s="83" t="s">
        <v>15</v>
      </c>
      <c r="C24" s="83" t="s">
        <v>69</v>
      </c>
      <c r="D24" s="83" t="s">
        <v>73</v>
      </c>
      <c r="E24" s="90">
        <f>E25+E26</f>
        <v>780000</v>
      </c>
      <c r="F24" s="90">
        <f t="shared" ref="F24:G24" si="4">F25+F26</f>
        <v>780000</v>
      </c>
      <c r="G24" s="90">
        <f t="shared" si="4"/>
        <v>565253</v>
      </c>
      <c r="H24" s="7"/>
      <c r="I24" s="7"/>
    </row>
    <row r="25" spans="1:12" ht="21.75" customHeight="1" outlineLevel="7" x14ac:dyDescent="0.25">
      <c r="A25" s="14" t="s">
        <v>12</v>
      </c>
      <c r="B25" s="83" t="s">
        <v>15</v>
      </c>
      <c r="C25" s="83" t="s">
        <v>5</v>
      </c>
      <c r="D25" s="83" t="s">
        <v>13</v>
      </c>
      <c r="E25" s="90">
        <v>0</v>
      </c>
      <c r="F25" s="90">
        <v>0</v>
      </c>
      <c r="G25" s="90">
        <v>0</v>
      </c>
      <c r="H25" s="7"/>
      <c r="I25" s="7"/>
    </row>
    <row r="26" spans="1:12" ht="24" customHeight="1" outlineLevel="7" x14ac:dyDescent="0.25">
      <c r="A26" s="14" t="s">
        <v>12</v>
      </c>
      <c r="B26" s="83" t="s">
        <v>15</v>
      </c>
      <c r="C26" s="83" t="s">
        <v>106</v>
      </c>
      <c r="D26" s="83" t="s">
        <v>13</v>
      </c>
      <c r="E26" s="90">
        <v>780000</v>
      </c>
      <c r="F26" s="90">
        <v>780000</v>
      </c>
      <c r="G26" s="90">
        <v>565253</v>
      </c>
      <c r="H26" s="7"/>
      <c r="I26" s="7"/>
    </row>
    <row r="27" spans="1:12" ht="41.4" outlineLevel="2" x14ac:dyDescent="0.25">
      <c r="A27" s="9" t="s">
        <v>16</v>
      </c>
      <c r="B27" s="82" t="s">
        <v>17</v>
      </c>
      <c r="C27" s="82"/>
      <c r="D27" s="82"/>
      <c r="E27" s="89">
        <f>E35+E39+E28</f>
        <v>701163</v>
      </c>
      <c r="F27" s="89">
        <f t="shared" ref="F27:G27" si="5">F35+F39+F28</f>
        <v>651940</v>
      </c>
      <c r="G27" s="89">
        <f t="shared" si="5"/>
        <v>651940</v>
      </c>
      <c r="H27" s="7"/>
      <c r="I27" s="7"/>
    </row>
    <row r="28" spans="1:12" ht="81" customHeight="1" outlineLevel="3" x14ac:dyDescent="0.25">
      <c r="A28" s="14" t="s">
        <v>122</v>
      </c>
      <c r="B28" s="83" t="s">
        <v>126</v>
      </c>
      <c r="C28" s="83"/>
      <c r="D28" s="83"/>
      <c r="E28" s="91">
        <v>501940</v>
      </c>
      <c r="F28" s="91">
        <v>501940</v>
      </c>
      <c r="G28" s="91">
        <v>501940</v>
      </c>
      <c r="H28" s="7"/>
      <c r="I28" s="21"/>
      <c r="J28" s="22"/>
      <c r="K28" s="22"/>
      <c r="L28" s="22"/>
    </row>
    <row r="29" spans="1:12" ht="33.75" customHeight="1" outlineLevel="7" x14ac:dyDescent="0.25">
      <c r="A29" s="14" t="s">
        <v>105</v>
      </c>
      <c r="B29" s="83" t="s">
        <v>126</v>
      </c>
      <c r="C29" s="83" t="s">
        <v>64</v>
      </c>
      <c r="D29" s="83"/>
      <c r="E29" s="90">
        <v>501940</v>
      </c>
      <c r="F29" s="90">
        <v>501940</v>
      </c>
      <c r="G29" s="90">
        <v>501940</v>
      </c>
      <c r="H29" s="7"/>
      <c r="I29" s="21"/>
      <c r="J29" s="22"/>
      <c r="K29" s="22"/>
      <c r="L29" s="22"/>
    </row>
    <row r="30" spans="1:12" ht="23.25" customHeight="1" outlineLevel="7" x14ac:dyDescent="0.25">
      <c r="A30" s="14" t="s">
        <v>123</v>
      </c>
      <c r="B30" s="83" t="s">
        <v>126</v>
      </c>
      <c r="C30" s="83" t="s">
        <v>69</v>
      </c>
      <c r="D30" s="83" t="s">
        <v>127</v>
      </c>
      <c r="E30" s="90">
        <v>501940</v>
      </c>
      <c r="F30" s="90">
        <v>501940</v>
      </c>
      <c r="G30" s="90">
        <v>501940</v>
      </c>
      <c r="H30" s="7"/>
      <c r="I30" s="21"/>
      <c r="J30" s="22"/>
      <c r="K30" s="22"/>
      <c r="L30" s="22"/>
    </row>
    <row r="31" spans="1:12" ht="28.5" customHeight="1" outlineLevel="7" x14ac:dyDescent="0.25">
      <c r="A31" s="14" t="s">
        <v>124</v>
      </c>
      <c r="B31" s="83" t="s">
        <v>126</v>
      </c>
      <c r="C31" s="83" t="s">
        <v>5</v>
      </c>
      <c r="D31" s="83" t="s">
        <v>125</v>
      </c>
      <c r="E31" s="90">
        <v>501940</v>
      </c>
      <c r="F31" s="90">
        <v>501940</v>
      </c>
      <c r="G31" s="90">
        <v>501940</v>
      </c>
      <c r="H31" s="7"/>
      <c r="I31" s="23"/>
      <c r="J31" s="24"/>
      <c r="K31" s="24"/>
      <c r="L31" s="24"/>
    </row>
    <row r="32" spans="1:12" ht="66.75" customHeight="1" outlineLevel="3" x14ac:dyDescent="0.25">
      <c r="A32" s="14" t="s">
        <v>18</v>
      </c>
      <c r="B32" s="83" t="s">
        <v>19</v>
      </c>
      <c r="C32" s="83"/>
      <c r="D32" s="83"/>
      <c r="E32" s="91">
        <f>E33</f>
        <v>179223</v>
      </c>
      <c r="F32" s="91">
        <f t="shared" ref="F32:G34" si="6">F33</f>
        <v>100000</v>
      </c>
      <c r="G32" s="91">
        <f t="shared" si="6"/>
        <v>100000</v>
      </c>
      <c r="H32" s="7"/>
      <c r="I32" s="7"/>
    </row>
    <row r="33" spans="1:9" ht="38.25" customHeight="1" outlineLevel="7" x14ac:dyDescent="0.25">
      <c r="A33" s="14" t="s">
        <v>105</v>
      </c>
      <c r="B33" s="83" t="s">
        <v>19</v>
      </c>
      <c r="C33" s="83" t="s">
        <v>64</v>
      </c>
      <c r="D33" s="83"/>
      <c r="E33" s="90">
        <f>E34</f>
        <v>179223</v>
      </c>
      <c r="F33" s="90">
        <f t="shared" si="6"/>
        <v>100000</v>
      </c>
      <c r="G33" s="90">
        <f t="shared" si="6"/>
        <v>100000</v>
      </c>
      <c r="H33" s="7"/>
      <c r="I33" s="7"/>
    </row>
    <row r="34" spans="1:9" ht="21.75" customHeight="1" outlineLevel="7" x14ac:dyDescent="0.25">
      <c r="A34" s="14" t="s">
        <v>74</v>
      </c>
      <c r="B34" s="83" t="s">
        <v>19</v>
      </c>
      <c r="C34" s="83" t="s">
        <v>69</v>
      </c>
      <c r="D34" s="83" t="s">
        <v>73</v>
      </c>
      <c r="E34" s="90">
        <f>E35</f>
        <v>179223</v>
      </c>
      <c r="F34" s="90">
        <f t="shared" si="6"/>
        <v>100000</v>
      </c>
      <c r="G34" s="90">
        <f t="shared" si="6"/>
        <v>100000</v>
      </c>
      <c r="H34" s="7"/>
      <c r="I34" s="7"/>
    </row>
    <row r="35" spans="1:9" ht="29.25" customHeight="1" outlineLevel="7" x14ac:dyDescent="0.25">
      <c r="A35" s="14" t="s">
        <v>20</v>
      </c>
      <c r="B35" s="83" t="s">
        <v>19</v>
      </c>
      <c r="C35" s="83" t="s">
        <v>5</v>
      </c>
      <c r="D35" s="83" t="s">
        <v>21</v>
      </c>
      <c r="E35" s="90">
        <v>179223</v>
      </c>
      <c r="F35" s="90">
        <v>100000</v>
      </c>
      <c r="G35" s="90">
        <v>100000</v>
      </c>
      <c r="H35" s="7"/>
      <c r="I35" s="7"/>
    </row>
    <row r="36" spans="1:9" ht="72.75" customHeight="1" outlineLevel="7" x14ac:dyDescent="0.25">
      <c r="A36" s="14" t="s">
        <v>22</v>
      </c>
      <c r="B36" s="83" t="s">
        <v>23</v>
      </c>
      <c r="C36" s="83"/>
      <c r="D36" s="83"/>
      <c r="E36" s="90">
        <f t="shared" ref="E36:G38" si="7">E37</f>
        <v>20000</v>
      </c>
      <c r="F36" s="91">
        <f t="shared" si="7"/>
        <v>50000</v>
      </c>
      <c r="G36" s="91">
        <f t="shared" si="7"/>
        <v>50000</v>
      </c>
      <c r="H36" s="7"/>
      <c r="I36" s="7"/>
    </row>
    <row r="37" spans="1:9" ht="39" customHeight="1" outlineLevel="7" x14ac:dyDescent="0.25">
      <c r="A37" s="14" t="s">
        <v>105</v>
      </c>
      <c r="B37" s="83" t="s">
        <v>23</v>
      </c>
      <c r="C37" s="83" t="s">
        <v>64</v>
      </c>
      <c r="D37" s="83"/>
      <c r="E37" s="90">
        <f t="shared" si="7"/>
        <v>20000</v>
      </c>
      <c r="F37" s="90">
        <f t="shared" si="7"/>
        <v>50000</v>
      </c>
      <c r="G37" s="90">
        <f t="shared" si="7"/>
        <v>50000</v>
      </c>
      <c r="H37" s="7"/>
      <c r="I37" s="7"/>
    </row>
    <row r="38" spans="1:9" ht="27" customHeight="1" outlineLevel="7" x14ac:dyDescent="0.25">
      <c r="A38" s="14" t="s">
        <v>74</v>
      </c>
      <c r="B38" s="83" t="s">
        <v>23</v>
      </c>
      <c r="C38" s="83" t="s">
        <v>69</v>
      </c>
      <c r="D38" s="83" t="s">
        <v>73</v>
      </c>
      <c r="E38" s="90">
        <v>20000</v>
      </c>
      <c r="F38" s="90">
        <f t="shared" si="7"/>
        <v>50000</v>
      </c>
      <c r="G38" s="90">
        <f t="shared" si="7"/>
        <v>50000</v>
      </c>
      <c r="H38" s="7"/>
      <c r="I38" s="7"/>
    </row>
    <row r="39" spans="1:9" ht="22.5" customHeight="1" outlineLevel="7" x14ac:dyDescent="0.25">
      <c r="A39" s="14" t="s">
        <v>12</v>
      </c>
      <c r="B39" s="83" t="s">
        <v>23</v>
      </c>
      <c r="C39" s="83" t="s">
        <v>5</v>
      </c>
      <c r="D39" s="83" t="s">
        <v>13</v>
      </c>
      <c r="E39" s="90">
        <v>20000</v>
      </c>
      <c r="F39" s="90">
        <v>50000</v>
      </c>
      <c r="G39" s="90">
        <v>50000</v>
      </c>
      <c r="H39" s="7"/>
      <c r="I39" s="7"/>
    </row>
    <row r="40" spans="1:9" ht="46.5" customHeight="1" outlineLevel="7" x14ac:dyDescent="0.25">
      <c r="A40" s="9" t="s">
        <v>24</v>
      </c>
      <c r="B40" s="82" t="s">
        <v>25</v>
      </c>
      <c r="C40" s="82"/>
      <c r="D40" s="82"/>
      <c r="E40" s="89">
        <f>E41+E50</f>
        <v>2871081</v>
      </c>
      <c r="F40" s="89">
        <f t="shared" ref="F40:G40" si="8">F41+F50</f>
        <v>2324832</v>
      </c>
      <c r="G40" s="89">
        <f t="shared" si="8"/>
        <v>2129710</v>
      </c>
      <c r="H40" s="7"/>
      <c r="I40" s="7"/>
    </row>
    <row r="41" spans="1:9" ht="55.2" outlineLevel="7" x14ac:dyDescent="0.25">
      <c r="A41" s="9" t="s">
        <v>26</v>
      </c>
      <c r="B41" s="82" t="s">
        <v>27</v>
      </c>
      <c r="C41" s="82"/>
      <c r="D41" s="82"/>
      <c r="E41" s="89">
        <f>E42</f>
        <v>2868081</v>
      </c>
      <c r="F41" s="89">
        <f>F42</f>
        <v>2321832</v>
      </c>
      <c r="G41" s="89">
        <f>G42</f>
        <v>2126710</v>
      </c>
      <c r="H41" s="7"/>
      <c r="I41" s="7"/>
    </row>
    <row r="42" spans="1:9" ht="69" outlineLevel="7" x14ac:dyDescent="0.25">
      <c r="A42" s="12" t="s">
        <v>30</v>
      </c>
      <c r="B42" s="83" t="s">
        <v>31</v>
      </c>
      <c r="C42" s="83"/>
      <c r="D42" s="83"/>
      <c r="E42" s="90">
        <f>E43+E46</f>
        <v>2868081</v>
      </c>
      <c r="F42" s="90">
        <f t="shared" ref="F42:G42" si="9">F43+F46</f>
        <v>2321832</v>
      </c>
      <c r="G42" s="90">
        <f t="shared" si="9"/>
        <v>2126710</v>
      </c>
      <c r="H42" s="7"/>
      <c r="I42" s="7"/>
    </row>
    <row r="43" spans="1:9" ht="50.25" customHeight="1" outlineLevel="7" x14ac:dyDescent="0.25">
      <c r="A43" s="14" t="s">
        <v>77</v>
      </c>
      <c r="B43" s="83" t="s">
        <v>109</v>
      </c>
      <c r="C43" s="83" t="s">
        <v>32</v>
      </c>
      <c r="D43" s="83"/>
      <c r="E43" s="90">
        <f>E44</f>
        <v>1668081</v>
      </c>
      <c r="F43" s="90">
        <f t="shared" ref="F43:G44" si="10">F44</f>
        <v>1668081</v>
      </c>
      <c r="G43" s="90">
        <f t="shared" si="10"/>
        <v>1668081</v>
      </c>
      <c r="H43" s="7"/>
      <c r="I43" s="7"/>
    </row>
    <row r="44" spans="1:9" ht="24.75" customHeight="1" outlineLevel="7" x14ac:dyDescent="0.25">
      <c r="A44" s="14" t="s">
        <v>76</v>
      </c>
      <c r="B44" s="83" t="s">
        <v>109</v>
      </c>
      <c r="C44" s="83" t="s">
        <v>45</v>
      </c>
      <c r="D44" s="83" t="s">
        <v>75</v>
      </c>
      <c r="E44" s="90">
        <f>E45</f>
        <v>1668081</v>
      </c>
      <c r="F44" s="90">
        <f t="shared" si="10"/>
        <v>1668081</v>
      </c>
      <c r="G44" s="90">
        <f t="shared" si="10"/>
        <v>1668081</v>
      </c>
      <c r="H44" s="7"/>
      <c r="I44" s="7"/>
    </row>
    <row r="45" spans="1:9" ht="23.25" customHeight="1" outlineLevel="7" x14ac:dyDescent="0.25">
      <c r="A45" s="14" t="s">
        <v>28</v>
      </c>
      <c r="B45" s="83" t="s">
        <v>109</v>
      </c>
      <c r="C45" s="83" t="s">
        <v>45</v>
      </c>
      <c r="D45" s="83" t="s">
        <v>29</v>
      </c>
      <c r="E45" s="90">
        <f>1281168+386913</f>
        <v>1668081</v>
      </c>
      <c r="F45" s="90">
        <v>1668081</v>
      </c>
      <c r="G45" s="90">
        <v>1668081</v>
      </c>
      <c r="H45" s="7"/>
      <c r="I45" s="7"/>
    </row>
    <row r="46" spans="1:9" ht="43.5" customHeight="1" outlineLevel="7" x14ac:dyDescent="0.25">
      <c r="A46" s="14" t="s">
        <v>105</v>
      </c>
      <c r="B46" s="83" t="s">
        <v>31</v>
      </c>
      <c r="C46" s="83" t="s">
        <v>64</v>
      </c>
      <c r="D46" s="83"/>
      <c r="E46" s="90">
        <f>E47</f>
        <v>1200000</v>
      </c>
      <c r="F46" s="90">
        <f>F47</f>
        <v>653751</v>
      </c>
      <c r="G46" s="90">
        <f>G47</f>
        <v>458629</v>
      </c>
      <c r="H46" s="7"/>
      <c r="I46" s="7"/>
    </row>
    <row r="47" spans="1:9" ht="36" customHeight="1" outlineLevel="1" x14ac:dyDescent="0.25">
      <c r="A47" s="14" t="s">
        <v>76</v>
      </c>
      <c r="B47" s="83" t="s">
        <v>31</v>
      </c>
      <c r="C47" s="83" t="s">
        <v>69</v>
      </c>
      <c r="D47" s="83" t="s">
        <v>75</v>
      </c>
      <c r="E47" s="90">
        <f>E48+E49</f>
        <v>1200000</v>
      </c>
      <c r="F47" s="90">
        <f>F48+F49</f>
        <v>653751</v>
      </c>
      <c r="G47" s="90">
        <f>G48+G49</f>
        <v>458629</v>
      </c>
      <c r="H47" s="7"/>
      <c r="I47" s="7"/>
    </row>
    <row r="48" spans="1:9" ht="24.75" customHeight="1" outlineLevel="2" x14ac:dyDescent="0.25">
      <c r="A48" s="14" t="s">
        <v>28</v>
      </c>
      <c r="B48" s="83" t="s">
        <v>31</v>
      </c>
      <c r="C48" s="83" t="s">
        <v>5</v>
      </c>
      <c r="D48" s="83" t="s">
        <v>29</v>
      </c>
      <c r="E48" s="90">
        <v>300000</v>
      </c>
      <c r="F48" s="90">
        <v>200000</v>
      </c>
      <c r="G48" s="90">
        <v>200000</v>
      </c>
      <c r="H48" s="7"/>
      <c r="I48" s="7"/>
    </row>
    <row r="49" spans="1:9" ht="24.75" customHeight="1" outlineLevel="3" x14ac:dyDescent="0.25">
      <c r="A49" s="14" t="s">
        <v>28</v>
      </c>
      <c r="B49" s="83" t="s">
        <v>31</v>
      </c>
      <c r="C49" s="83" t="s">
        <v>106</v>
      </c>
      <c r="D49" s="83" t="s">
        <v>29</v>
      </c>
      <c r="E49" s="90">
        <v>900000</v>
      </c>
      <c r="F49" s="90">
        <v>453751</v>
      </c>
      <c r="G49" s="90">
        <v>258629</v>
      </c>
      <c r="H49" s="7"/>
      <c r="I49" s="7"/>
    </row>
    <row r="50" spans="1:9" ht="72.75" customHeight="1" outlineLevel="7" x14ac:dyDescent="0.25">
      <c r="A50" s="9" t="s">
        <v>33</v>
      </c>
      <c r="B50" s="82" t="s">
        <v>34</v>
      </c>
      <c r="C50" s="82"/>
      <c r="D50" s="82"/>
      <c r="E50" s="89">
        <v>3000</v>
      </c>
      <c r="F50" s="89">
        <v>3000</v>
      </c>
      <c r="G50" s="89">
        <v>3000</v>
      </c>
      <c r="H50" s="7"/>
      <c r="I50" s="7"/>
    </row>
    <row r="51" spans="1:9" ht="84" customHeight="1" outlineLevel="7" x14ac:dyDescent="0.25">
      <c r="A51" s="12" t="s">
        <v>35</v>
      </c>
      <c r="B51" s="83" t="s">
        <v>36</v>
      </c>
      <c r="C51" s="83"/>
      <c r="D51" s="83"/>
      <c r="E51" s="90">
        <v>3000</v>
      </c>
      <c r="F51" s="90">
        <v>3000</v>
      </c>
      <c r="G51" s="90">
        <v>3000</v>
      </c>
      <c r="H51" s="7"/>
      <c r="I51" s="7"/>
    </row>
    <row r="52" spans="1:9" ht="39.75" customHeight="1" outlineLevel="7" x14ac:dyDescent="0.25">
      <c r="A52" s="14" t="s">
        <v>105</v>
      </c>
      <c r="B52" s="83" t="s">
        <v>36</v>
      </c>
      <c r="C52" s="83" t="s">
        <v>64</v>
      </c>
      <c r="D52" s="83"/>
      <c r="E52" s="90">
        <v>3000</v>
      </c>
      <c r="F52" s="90">
        <v>3000</v>
      </c>
      <c r="G52" s="90">
        <v>3000</v>
      </c>
      <c r="H52" s="7"/>
      <c r="I52" s="7"/>
    </row>
    <row r="53" spans="1:9" ht="27.75" customHeight="1" outlineLevel="3" x14ac:dyDescent="0.25">
      <c r="A53" s="14" t="s">
        <v>79</v>
      </c>
      <c r="B53" s="83" t="s">
        <v>36</v>
      </c>
      <c r="C53" s="83" t="s">
        <v>69</v>
      </c>
      <c r="D53" s="83" t="s">
        <v>78</v>
      </c>
      <c r="E53" s="90">
        <v>3000</v>
      </c>
      <c r="F53" s="90">
        <v>3000</v>
      </c>
      <c r="G53" s="90">
        <v>3000</v>
      </c>
      <c r="H53" s="7"/>
      <c r="I53" s="7"/>
    </row>
    <row r="54" spans="1:9" ht="24" customHeight="1" outlineLevel="7" x14ac:dyDescent="0.25">
      <c r="A54" s="14" t="s">
        <v>37</v>
      </c>
      <c r="B54" s="83" t="s">
        <v>36</v>
      </c>
      <c r="C54" s="83" t="s">
        <v>5</v>
      </c>
      <c r="D54" s="83" t="s">
        <v>38</v>
      </c>
      <c r="E54" s="90">
        <v>3000</v>
      </c>
      <c r="F54" s="90">
        <v>3000</v>
      </c>
      <c r="G54" s="90">
        <v>3000</v>
      </c>
      <c r="H54" s="7"/>
      <c r="I54" s="7"/>
    </row>
    <row r="55" spans="1:9" ht="49.5" customHeight="1" outlineLevel="7" x14ac:dyDescent="0.25">
      <c r="A55" s="9" t="s">
        <v>39</v>
      </c>
      <c r="B55" s="82" t="s">
        <v>40</v>
      </c>
      <c r="C55" s="82"/>
      <c r="D55" s="82"/>
      <c r="E55" s="89">
        <f>E56</f>
        <v>947360</v>
      </c>
      <c r="F55" s="89">
        <f>F56</f>
        <v>947360</v>
      </c>
      <c r="G55" s="89">
        <f>G56</f>
        <v>947360</v>
      </c>
      <c r="H55" s="7"/>
      <c r="I55" s="7"/>
    </row>
    <row r="56" spans="1:9" ht="47.25" customHeight="1" outlineLevel="7" x14ac:dyDescent="0.25">
      <c r="A56" s="14" t="s">
        <v>41</v>
      </c>
      <c r="B56" s="83" t="s">
        <v>42</v>
      </c>
      <c r="C56" s="83"/>
      <c r="D56" s="83"/>
      <c r="E56" s="90">
        <f>E57+E61</f>
        <v>947360</v>
      </c>
      <c r="F56" s="90">
        <f t="shared" ref="F56:G56" si="11">F57+F61</f>
        <v>947360</v>
      </c>
      <c r="G56" s="90">
        <f t="shared" si="11"/>
        <v>947360</v>
      </c>
      <c r="H56" s="7"/>
      <c r="I56" s="7"/>
    </row>
    <row r="57" spans="1:9" ht="82.8" outlineLevel="7" x14ac:dyDescent="0.25">
      <c r="A57" s="12" t="s">
        <v>43</v>
      </c>
      <c r="B57" s="83" t="s">
        <v>44</v>
      </c>
      <c r="C57" s="83"/>
      <c r="D57" s="83"/>
      <c r="E57" s="90">
        <f>E58</f>
        <v>911360</v>
      </c>
      <c r="F57" s="90">
        <f t="shared" ref="F57:G57" si="12">F58</f>
        <v>911360</v>
      </c>
      <c r="G57" s="90">
        <f t="shared" si="12"/>
        <v>911360</v>
      </c>
      <c r="H57" s="7"/>
      <c r="I57" s="7"/>
    </row>
    <row r="58" spans="1:9" ht="26.25" customHeight="1" outlineLevel="7" x14ac:dyDescent="0.25">
      <c r="A58" s="14" t="s">
        <v>81</v>
      </c>
      <c r="B58" s="83" t="s">
        <v>44</v>
      </c>
      <c r="C58" s="83" t="s">
        <v>80</v>
      </c>
      <c r="D58" s="83"/>
      <c r="E58" s="90">
        <f>E59</f>
        <v>911360</v>
      </c>
      <c r="F58" s="90">
        <f>F59</f>
        <v>911360</v>
      </c>
      <c r="G58" s="90">
        <f>G59</f>
        <v>911360</v>
      </c>
      <c r="H58" s="7"/>
      <c r="I58" s="7"/>
    </row>
    <row r="59" spans="1:9" ht="23.25" customHeight="1" outlineLevel="7" x14ac:dyDescent="0.25">
      <c r="A59" s="14" t="s">
        <v>79</v>
      </c>
      <c r="B59" s="83" t="s">
        <v>44</v>
      </c>
      <c r="C59" s="83" t="s">
        <v>46</v>
      </c>
      <c r="D59" s="83" t="s">
        <v>78</v>
      </c>
      <c r="E59" s="90">
        <f>E60</f>
        <v>911360</v>
      </c>
      <c r="F59" s="90">
        <f>F60</f>
        <v>911360</v>
      </c>
      <c r="G59" s="90">
        <f>G60</f>
        <v>911360</v>
      </c>
      <c r="H59" s="7"/>
      <c r="I59" s="7"/>
    </row>
    <row r="60" spans="1:9" ht="23.25" customHeight="1" outlineLevel="7" x14ac:dyDescent="0.25">
      <c r="A60" s="14" t="s">
        <v>37</v>
      </c>
      <c r="B60" s="83" t="s">
        <v>44</v>
      </c>
      <c r="C60" s="83" t="s">
        <v>46</v>
      </c>
      <c r="D60" s="83" t="s">
        <v>38</v>
      </c>
      <c r="E60" s="90">
        <v>911360</v>
      </c>
      <c r="F60" s="90">
        <v>911360</v>
      </c>
      <c r="G60" s="90">
        <v>911360</v>
      </c>
      <c r="H60" s="7"/>
      <c r="I60" s="7"/>
    </row>
    <row r="61" spans="1:9" ht="50.25" customHeight="1" outlineLevel="7" x14ac:dyDescent="0.25">
      <c r="A61" s="94" t="s">
        <v>118</v>
      </c>
      <c r="B61" s="84" t="s">
        <v>117</v>
      </c>
      <c r="C61" s="84"/>
      <c r="D61" s="84"/>
      <c r="E61" s="92">
        <v>36000</v>
      </c>
      <c r="F61" s="92">
        <v>36000</v>
      </c>
      <c r="G61" s="92">
        <f>G62</f>
        <v>36000</v>
      </c>
      <c r="H61" s="7"/>
      <c r="I61" s="7"/>
    </row>
    <row r="62" spans="1:9" ht="66" customHeight="1" outlineLevel="7" x14ac:dyDescent="0.25">
      <c r="A62" s="95" t="s">
        <v>119</v>
      </c>
      <c r="B62" s="85" t="s">
        <v>117</v>
      </c>
      <c r="C62" s="85" t="s">
        <v>111</v>
      </c>
      <c r="D62" s="85"/>
      <c r="E62" s="93">
        <v>36000</v>
      </c>
      <c r="F62" s="93">
        <v>36000</v>
      </c>
      <c r="G62" s="93">
        <f>G63</f>
        <v>36000</v>
      </c>
      <c r="H62" s="7"/>
      <c r="I62" s="7"/>
    </row>
    <row r="63" spans="1:9" ht="23.25" customHeight="1" outlineLevel="7" x14ac:dyDescent="0.25">
      <c r="A63" s="95" t="s">
        <v>112</v>
      </c>
      <c r="B63" s="85" t="s">
        <v>117</v>
      </c>
      <c r="C63" s="85" t="s">
        <v>113</v>
      </c>
      <c r="D63" s="85" t="s">
        <v>114</v>
      </c>
      <c r="E63" s="93">
        <v>36000</v>
      </c>
      <c r="F63" s="93">
        <v>36000</v>
      </c>
      <c r="G63" s="93">
        <f>G64</f>
        <v>36000</v>
      </c>
      <c r="H63" s="7"/>
      <c r="I63" s="7"/>
    </row>
    <row r="64" spans="1:9" ht="26.25" customHeight="1" outlineLevel="7" x14ac:dyDescent="0.25">
      <c r="A64" s="95" t="s">
        <v>115</v>
      </c>
      <c r="B64" s="85" t="s">
        <v>117</v>
      </c>
      <c r="C64" s="85" t="s">
        <v>113</v>
      </c>
      <c r="D64" s="85" t="s">
        <v>116</v>
      </c>
      <c r="E64" s="93">
        <v>36000</v>
      </c>
      <c r="F64" s="93">
        <v>36000</v>
      </c>
      <c r="G64" s="93">
        <v>36000</v>
      </c>
      <c r="H64" s="7"/>
      <c r="I64" s="7"/>
    </row>
    <row r="65" spans="1:9" ht="30.75" customHeight="1" outlineLevel="3" x14ac:dyDescent="0.25">
      <c r="A65" s="9" t="s">
        <v>49</v>
      </c>
      <c r="B65" s="82" t="s">
        <v>50</v>
      </c>
      <c r="C65" s="82"/>
      <c r="D65" s="82"/>
      <c r="E65" s="89">
        <f>E66</f>
        <v>9848946</v>
      </c>
      <c r="F65" s="89">
        <f>F66</f>
        <v>9100179</v>
      </c>
      <c r="G65" s="89">
        <f>G66</f>
        <v>8832419</v>
      </c>
      <c r="H65" s="7"/>
      <c r="I65" s="7"/>
    </row>
    <row r="66" spans="1:9" ht="48.75" customHeight="1" outlineLevel="7" x14ac:dyDescent="0.25">
      <c r="A66" s="14" t="s">
        <v>51</v>
      </c>
      <c r="B66" s="83" t="s">
        <v>52</v>
      </c>
      <c r="C66" s="83"/>
      <c r="D66" s="83"/>
      <c r="E66" s="90">
        <f>E67+E74+E78+E82+E85+E94+E98</f>
        <v>9848946</v>
      </c>
      <c r="F66" s="90">
        <f t="shared" ref="F66:G66" si="13">F67+F74+F78+F82+F85+F94+F98</f>
        <v>9100179</v>
      </c>
      <c r="G66" s="90">
        <f t="shared" si="13"/>
        <v>8832419</v>
      </c>
      <c r="H66" s="7"/>
      <c r="I66" s="7"/>
    </row>
    <row r="67" spans="1:9" ht="52.5" customHeight="1" outlineLevel="7" x14ac:dyDescent="0.25">
      <c r="A67" s="54" t="s">
        <v>54</v>
      </c>
      <c r="B67" s="86" t="s">
        <v>55</v>
      </c>
      <c r="C67" s="86"/>
      <c r="D67" s="86"/>
      <c r="E67" s="91">
        <f>E68+E71</f>
        <v>243250</v>
      </c>
      <c r="F67" s="91">
        <f>F68+F71</f>
        <v>267760</v>
      </c>
      <c r="G67" s="91">
        <f>G70+G73</f>
        <v>0</v>
      </c>
      <c r="H67" s="7"/>
      <c r="I67" s="7"/>
    </row>
    <row r="68" spans="1:9" ht="53.25" customHeight="1" outlineLevel="7" x14ac:dyDescent="0.25">
      <c r="A68" s="14" t="s">
        <v>77</v>
      </c>
      <c r="B68" s="83" t="s">
        <v>55</v>
      </c>
      <c r="C68" s="83" t="s">
        <v>32</v>
      </c>
      <c r="D68" s="83"/>
      <c r="E68" s="90">
        <f>E69</f>
        <v>196347</v>
      </c>
      <c r="F68" s="90">
        <f>F69</f>
        <v>196347</v>
      </c>
      <c r="G68" s="90">
        <v>0</v>
      </c>
      <c r="H68" s="7"/>
      <c r="I68" s="7"/>
    </row>
    <row r="69" spans="1:9" ht="21" customHeight="1" outlineLevel="7" x14ac:dyDescent="0.25">
      <c r="A69" s="14" t="s">
        <v>86</v>
      </c>
      <c r="B69" s="83" t="s">
        <v>55</v>
      </c>
      <c r="C69" s="83" t="s">
        <v>45</v>
      </c>
      <c r="D69" s="83" t="s">
        <v>84</v>
      </c>
      <c r="E69" s="90">
        <f>E70</f>
        <v>196347</v>
      </c>
      <c r="F69" s="90">
        <f>F70</f>
        <v>196347</v>
      </c>
      <c r="G69" s="90">
        <v>0</v>
      </c>
      <c r="H69" s="7"/>
      <c r="I69" s="7"/>
    </row>
    <row r="70" spans="1:9" ht="34.5" customHeight="1" outlineLevel="7" x14ac:dyDescent="0.25">
      <c r="A70" s="14" t="s">
        <v>56</v>
      </c>
      <c r="B70" s="83" t="s">
        <v>55</v>
      </c>
      <c r="C70" s="83" t="s">
        <v>45</v>
      </c>
      <c r="D70" s="83" t="s">
        <v>85</v>
      </c>
      <c r="E70" s="90">
        <f>150804+45543</f>
        <v>196347</v>
      </c>
      <c r="F70" s="90">
        <v>196347</v>
      </c>
      <c r="G70" s="90">
        <v>0</v>
      </c>
      <c r="H70" s="7"/>
      <c r="I70" s="7"/>
    </row>
    <row r="71" spans="1:9" ht="27.6" outlineLevel="7" x14ac:dyDescent="0.25">
      <c r="A71" s="14" t="s">
        <v>105</v>
      </c>
      <c r="B71" s="83" t="s">
        <v>55</v>
      </c>
      <c r="C71" s="83" t="s">
        <v>64</v>
      </c>
      <c r="D71" s="83"/>
      <c r="E71" s="90">
        <f>E72</f>
        <v>46903</v>
      </c>
      <c r="F71" s="90">
        <f>F72</f>
        <v>71413</v>
      </c>
      <c r="G71" s="90">
        <v>0</v>
      </c>
      <c r="H71" s="7"/>
      <c r="I71" s="7"/>
    </row>
    <row r="72" spans="1:9" ht="23.25" customHeight="1" outlineLevel="3" x14ac:dyDescent="0.25">
      <c r="A72" s="14" t="s">
        <v>86</v>
      </c>
      <c r="B72" s="83" t="s">
        <v>55</v>
      </c>
      <c r="C72" s="83" t="s">
        <v>69</v>
      </c>
      <c r="D72" s="83" t="s">
        <v>84</v>
      </c>
      <c r="E72" s="90">
        <f>E73</f>
        <v>46903</v>
      </c>
      <c r="F72" s="90">
        <f>F73</f>
        <v>71413</v>
      </c>
      <c r="G72" s="90">
        <v>0</v>
      </c>
      <c r="H72" s="7"/>
      <c r="I72" s="7"/>
    </row>
    <row r="73" spans="1:9" ht="28.5" customHeight="1" outlineLevel="7" x14ac:dyDescent="0.25">
      <c r="A73" s="14" t="s">
        <v>56</v>
      </c>
      <c r="B73" s="83" t="s">
        <v>55</v>
      </c>
      <c r="C73" s="83" t="s">
        <v>5</v>
      </c>
      <c r="D73" s="83" t="s">
        <v>85</v>
      </c>
      <c r="E73" s="90">
        <v>46903</v>
      </c>
      <c r="F73" s="90">
        <v>71413</v>
      </c>
      <c r="G73" s="90">
        <v>0</v>
      </c>
      <c r="H73" s="7"/>
      <c r="I73" s="7"/>
    </row>
    <row r="74" spans="1:9" ht="63" customHeight="1" outlineLevel="7" x14ac:dyDescent="0.25">
      <c r="A74" s="54" t="s">
        <v>57</v>
      </c>
      <c r="B74" s="86" t="s">
        <v>58</v>
      </c>
      <c r="C74" s="86"/>
      <c r="D74" s="86"/>
      <c r="E74" s="91">
        <f t="shared" ref="E74:G75" si="14">E75</f>
        <v>7400</v>
      </c>
      <c r="F74" s="91">
        <f t="shared" si="14"/>
        <v>7400</v>
      </c>
      <c r="G74" s="91">
        <f t="shared" si="14"/>
        <v>7400</v>
      </c>
      <c r="H74" s="7"/>
      <c r="I74" s="7"/>
    </row>
    <row r="75" spans="1:9" ht="40.5" customHeight="1" outlineLevel="7" x14ac:dyDescent="0.25">
      <c r="A75" s="14" t="s">
        <v>105</v>
      </c>
      <c r="B75" s="83" t="s">
        <v>58</v>
      </c>
      <c r="C75" s="83" t="s">
        <v>64</v>
      </c>
      <c r="D75" s="83"/>
      <c r="E75" s="90">
        <f t="shared" si="14"/>
        <v>7400</v>
      </c>
      <c r="F75" s="90">
        <f t="shared" si="14"/>
        <v>7400</v>
      </c>
      <c r="G75" s="90">
        <f t="shared" si="14"/>
        <v>7400</v>
      </c>
      <c r="H75" s="7"/>
      <c r="I75" s="7"/>
    </row>
    <row r="76" spans="1:9" ht="27" customHeight="1" outlineLevel="7" x14ac:dyDescent="0.25">
      <c r="A76" s="14" t="s">
        <v>79</v>
      </c>
      <c r="B76" s="83" t="s">
        <v>58</v>
      </c>
      <c r="C76" s="83" t="s">
        <v>69</v>
      </c>
      <c r="D76" s="83" t="s">
        <v>78</v>
      </c>
      <c r="E76" s="90">
        <v>7400</v>
      </c>
      <c r="F76" s="90">
        <v>7400</v>
      </c>
      <c r="G76" s="90">
        <v>7400</v>
      </c>
      <c r="H76" s="7"/>
      <c r="I76" s="7"/>
    </row>
    <row r="77" spans="1:9" ht="40.5" customHeight="1" outlineLevel="7" x14ac:dyDescent="0.25">
      <c r="A77" s="14" t="s">
        <v>37</v>
      </c>
      <c r="B77" s="83" t="s">
        <v>58</v>
      </c>
      <c r="C77" s="83" t="s">
        <v>69</v>
      </c>
      <c r="D77" s="83" t="s">
        <v>38</v>
      </c>
      <c r="E77" s="90">
        <v>7400</v>
      </c>
      <c r="F77" s="90">
        <v>7400</v>
      </c>
      <c r="G77" s="90">
        <v>740</v>
      </c>
      <c r="H77" s="7"/>
      <c r="I77" s="7"/>
    </row>
    <row r="78" spans="1:9" ht="42" customHeight="1" outlineLevel="7" x14ac:dyDescent="0.25">
      <c r="A78" s="54" t="s">
        <v>59</v>
      </c>
      <c r="B78" s="86" t="s">
        <v>60</v>
      </c>
      <c r="C78" s="86"/>
      <c r="D78" s="86"/>
      <c r="E78" s="91">
        <f t="shared" ref="E78:G80" si="15">E79</f>
        <v>1160327</v>
      </c>
      <c r="F78" s="91">
        <f t="shared" si="15"/>
        <v>1160327</v>
      </c>
      <c r="G78" s="91">
        <f t="shared" si="15"/>
        <v>1160327</v>
      </c>
      <c r="H78" s="7"/>
      <c r="I78" s="7"/>
    </row>
    <row r="79" spans="1:9" ht="55.5" customHeight="1" outlineLevel="3" x14ac:dyDescent="0.25">
      <c r="A79" s="14" t="s">
        <v>77</v>
      </c>
      <c r="B79" s="83" t="s">
        <v>60</v>
      </c>
      <c r="C79" s="83" t="s">
        <v>32</v>
      </c>
      <c r="D79" s="83"/>
      <c r="E79" s="90">
        <f t="shared" si="15"/>
        <v>1160327</v>
      </c>
      <c r="F79" s="90">
        <f t="shared" si="15"/>
        <v>1160327</v>
      </c>
      <c r="G79" s="90">
        <f t="shared" si="15"/>
        <v>1160327</v>
      </c>
      <c r="H79" s="7"/>
      <c r="I79" s="7"/>
    </row>
    <row r="80" spans="1:9" ht="25.5" customHeight="1" outlineLevel="7" x14ac:dyDescent="0.25">
      <c r="A80" s="14" t="s">
        <v>79</v>
      </c>
      <c r="B80" s="83" t="s">
        <v>60</v>
      </c>
      <c r="C80" s="83" t="s">
        <v>45</v>
      </c>
      <c r="D80" s="83" t="s">
        <v>78</v>
      </c>
      <c r="E80" s="90">
        <f t="shared" si="15"/>
        <v>1160327</v>
      </c>
      <c r="F80" s="90">
        <f t="shared" si="15"/>
        <v>1160327</v>
      </c>
      <c r="G80" s="90">
        <f t="shared" si="15"/>
        <v>1160327</v>
      </c>
      <c r="H80" s="7"/>
      <c r="I80" s="7"/>
    </row>
    <row r="81" spans="1:10" ht="44.4" customHeight="1" outlineLevel="7" x14ac:dyDescent="0.25">
      <c r="A81" s="14" t="s">
        <v>61</v>
      </c>
      <c r="B81" s="83" t="s">
        <v>60</v>
      </c>
      <c r="C81" s="83" t="s">
        <v>45</v>
      </c>
      <c r="D81" s="83" t="s">
        <v>87</v>
      </c>
      <c r="E81" s="90">
        <f>891188+269139</f>
        <v>1160327</v>
      </c>
      <c r="F81" s="90">
        <v>1160327</v>
      </c>
      <c r="G81" s="90">
        <v>1160327</v>
      </c>
      <c r="H81" s="7"/>
      <c r="I81" s="7"/>
      <c r="J81" s="81"/>
    </row>
    <row r="82" spans="1:10" ht="51.6" hidden="1" customHeight="1" outlineLevel="7" x14ac:dyDescent="0.25">
      <c r="A82" s="54" t="s">
        <v>133</v>
      </c>
      <c r="B82" s="86" t="s">
        <v>134</v>
      </c>
      <c r="C82" s="86"/>
      <c r="D82" s="86"/>
      <c r="E82" s="96">
        <v>0</v>
      </c>
      <c r="F82" s="96">
        <v>0</v>
      </c>
      <c r="G82" s="96">
        <v>0</v>
      </c>
      <c r="H82" s="7"/>
      <c r="I82" s="7"/>
    </row>
    <row r="83" spans="1:10" ht="31.2" hidden="1" customHeight="1" x14ac:dyDescent="0.25">
      <c r="A83" s="54" t="s">
        <v>135</v>
      </c>
      <c r="B83" s="86" t="s">
        <v>134</v>
      </c>
      <c r="C83" s="86" t="s">
        <v>136</v>
      </c>
      <c r="D83" s="86"/>
      <c r="E83" s="96">
        <v>0</v>
      </c>
      <c r="F83" s="96">
        <v>0</v>
      </c>
      <c r="G83" s="96">
        <v>0</v>
      </c>
      <c r="H83" s="7"/>
      <c r="I83" s="7"/>
    </row>
    <row r="84" spans="1:10" ht="37.799999999999997" hidden="1" customHeight="1" x14ac:dyDescent="0.25">
      <c r="A84" s="54" t="s">
        <v>137</v>
      </c>
      <c r="B84" s="86" t="s">
        <v>134</v>
      </c>
      <c r="C84" s="86" t="s">
        <v>136</v>
      </c>
      <c r="D84" s="86" t="s">
        <v>138</v>
      </c>
      <c r="E84" s="96">
        <v>0</v>
      </c>
      <c r="F84" s="96">
        <v>0</v>
      </c>
      <c r="G84" s="96">
        <v>0</v>
      </c>
      <c r="H84" s="7"/>
      <c r="I84" s="7"/>
    </row>
    <row r="85" spans="1:10" ht="54.75" customHeight="1" x14ac:dyDescent="0.25">
      <c r="A85" s="54" t="s">
        <v>62</v>
      </c>
      <c r="B85" s="86" t="s">
        <v>63</v>
      </c>
      <c r="C85" s="86"/>
      <c r="D85" s="86"/>
      <c r="E85" s="91">
        <f>E88+E91+E93</f>
        <v>5907052</v>
      </c>
      <c r="F85" s="91">
        <f t="shared" ref="F85:G85" si="16">F88+F91+F93</f>
        <v>5133775</v>
      </c>
      <c r="G85" s="91">
        <f t="shared" si="16"/>
        <v>5133775</v>
      </c>
      <c r="H85" s="7"/>
      <c r="I85" s="7"/>
    </row>
    <row r="86" spans="1:10" ht="60.75" customHeight="1" x14ac:dyDescent="0.25">
      <c r="A86" s="14" t="s">
        <v>77</v>
      </c>
      <c r="B86" s="83" t="s">
        <v>63</v>
      </c>
      <c r="C86" s="83" t="s">
        <v>32</v>
      </c>
      <c r="D86" s="83"/>
      <c r="E86" s="90">
        <f>E87</f>
        <v>3867028</v>
      </c>
      <c r="F86" s="90">
        <f>F87</f>
        <v>3867028</v>
      </c>
      <c r="G86" s="90">
        <f t="shared" ref="G86:G87" si="17">G87</f>
        <v>3867028</v>
      </c>
      <c r="H86" s="7"/>
      <c r="I86" s="7"/>
    </row>
    <row r="87" spans="1:10" ht="31.5" customHeight="1" x14ac:dyDescent="0.25">
      <c r="A87" s="14" t="s">
        <v>79</v>
      </c>
      <c r="B87" s="83" t="s">
        <v>63</v>
      </c>
      <c r="C87" s="83" t="s">
        <v>45</v>
      </c>
      <c r="D87" s="83" t="s">
        <v>78</v>
      </c>
      <c r="E87" s="90">
        <f>E88</f>
        <v>3867028</v>
      </c>
      <c r="F87" s="90">
        <f>F88</f>
        <v>3867028</v>
      </c>
      <c r="G87" s="90">
        <f t="shared" si="17"/>
        <v>3867028</v>
      </c>
      <c r="H87" s="7"/>
      <c r="I87" s="7"/>
    </row>
    <row r="88" spans="1:10" ht="60" customHeight="1" x14ac:dyDescent="0.25">
      <c r="A88" s="14" t="s">
        <v>53</v>
      </c>
      <c r="B88" s="83" t="s">
        <v>63</v>
      </c>
      <c r="C88" s="83" t="s">
        <v>45</v>
      </c>
      <c r="D88" s="83" t="s">
        <v>88</v>
      </c>
      <c r="E88" s="90">
        <f>2970067+896961</f>
        <v>3867028</v>
      </c>
      <c r="F88" s="90">
        <f t="shared" ref="F88:G88" si="18">2970067+896961</f>
        <v>3867028</v>
      </c>
      <c r="G88" s="90">
        <f t="shared" si="18"/>
        <v>3867028</v>
      </c>
    </row>
    <row r="89" spans="1:10" ht="32.25" customHeight="1" x14ac:dyDescent="0.25">
      <c r="A89" s="14" t="s">
        <v>105</v>
      </c>
      <c r="B89" s="83" t="s">
        <v>63</v>
      </c>
      <c r="C89" s="83" t="s">
        <v>64</v>
      </c>
      <c r="D89" s="83"/>
      <c r="E89" s="90">
        <f t="shared" ref="E89:G89" si="19">E90</f>
        <v>2035024</v>
      </c>
      <c r="F89" s="90">
        <f t="shared" si="19"/>
        <v>1264747</v>
      </c>
      <c r="G89" s="90">
        <f t="shared" si="19"/>
        <v>1264747</v>
      </c>
    </row>
    <row r="90" spans="1:10" ht="30" customHeight="1" x14ac:dyDescent="0.25">
      <c r="A90" s="14" t="s">
        <v>79</v>
      </c>
      <c r="B90" s="83" t="s">
        <v>63</v>
      </c>
      <c r="C90" s="83" t="s">
        <v>69</v>
      </c>
      <c r="D90" s="83" t="s">
        <v>78</v>
      </c>
      <c r="E90" s="90">
        <f>E91</f>
        <v>2035024</v>
      </c>
      <c r="F90" s="90">
        <f>F91</f>
        <v>1264747</v>
      </c>
      <c r="G90" s="90">
        <f>G91</f>
        <v>1264747</v>
      </c>
    </row>
    <row r="91" spans="1:10" ht="71.25" customHeight="1" x14ac:dyDescent="0.25">
      <c r="A91" s="14" t="s">
        <v>53</v>
      </c>
      <c r="B91" s="83" t="s">
        <v>63</v>
      </c>
      <c r="C91" s="83" t="s">
        <v>69</v>
      </c>
      <c r="D91" s="83" t="s">
        <v>88</v>
      </c>
      <c r="E91" s="90">
        <f>930000+550000+555024</f>
        <v>2035024</v>
      </c>
      <c r="F91" s="90">
        <f>714747+550000</f>
        <v>1264747</v>
      </c>
      <c r="G91" s="90">
        <f>714747+550000</f>
        <v>1264747</v>
      </c>
    </row>
    <row r="92" spans="1:10" ht="19.5" customHeight="1" x14ac:dyDescent="0.25">
      <c r="A92" s="14" t="s">
        <v>47</v>
      </c>
      <c r="B92" s="83" t="s">
        <v>63</v>
      </c>
      <c r="C92" s="83" t="s">
        <v>83</v>
      </c>
      <c r="D92" s="83"/>
      <c r="E92" s="90">
        <v>5000</v>
      </c>
      <c r="F92" s="90">
        <v>2000</v>
      </c>
      <c r="G92" s="90">
        <v>2000</v>
      </c>
    </row>
    <row r="93" spans="1:10" ht="28.5" customHeight="1" x14ac:dyDescent="0.25">
      <c r="A93" s="14" t="s">
        <v>79</v>
      </c>
      <c r="B93" s="83" t="s">
        <v>63</v>
      </c>
      <c r="C93" s="83" t="s">
        <v>48</v>
      </c>
      <c r="D93" s="83" t="s">
        <v>88</v>
      </c>
      <c r="E93" s="90">
        <v>5000</v>
      </c>
      <c r="F93" s="90">
        <v>2000</v>
      </c>
      <c r="G93" s="90">
        <v>2000</v>
      </c>
    </row>
    <row r="94" spans="1:10" ht="72.75" customHeight="1" x14ac:dyDescent="0.25">
      <c r="A94" s="14" t="s">
        <v>120</v>
      </c>
      <c r="B94" s="83" t="s">
        <v>110</v>
      </c>
      <c r="C94" s="83"/>
      <c r="D94" s="83"/>
      <c r="E94" s="90">
        <f>E95</f>
        <v>2525417</v>
      </c>
      <c r="F94" s="90">
        <f t="shared" ref="F94:G96" si="20">F95</f>
        <v>2525417</v>
      </c>
      <c r="G94" s="90">
        <f t="shared" si="20"/>
        <v>2525417</v>
      </c>
    </row>
    <row r="95" spans="1:10" ht="74.25" customHeight="1" x14ac:dyDescent="0.25">
      <c r="A95" s="14" t="s">
        <v>120</v>
      </c>
      <c r="B95" s="86" t="s">
        <v>110</v>
      </c>
      <c r="C95" s="86" t="s">
        <v>32</v>
      </c>
      <c r="D95" s="86"/>
      <c r="E95" s="91">
        <f>E96</f>
        <v>2525417</v>
      </c>
      <c r="F95" s="91">
        <f t="shared" si="20"/>
        <v>2525417</v>
      </c>
      <c r="G95" s="91">
        <f t="shared" si="20"/>
        <v>2525417</v>
      </c>
    </row>
    <row r="96" spans="1:10" ht="30.75" customHeight="1" x14ac:dyDescent="0.25">
      <c r="A96" s="14" t="s">
        <v>79</v>
      </c>
      <c r="B96" s="83" t="s">
        <v>110</v>
      </c>
      <c r="C96" s="83" t="s">
        <v>45</v>
      </c>
      <c r="D96" s="83" t="s">
        <v>78</v>
      </c>
      <c r="E96" s="90">
        <f>E97</f>
        <v>2525417</v>
      </c>
      <c r="F96" s="90">
        <f t="shared" si="20"/>
        <v>2525417</v>
      </c>
      <c r="G96" s="90">
        <f t="shared" si="20"/>
        <v>2525417</v>
      </c>
    </row>
    <row r="97" spans="1:7" ht="54.75" customHeight="1" x14ac:dyDescent="0.25">
      <c r="A97" s="14" t="s">
        <v>53</v>
      </c>
      <c r="B97" s="83" t="s">
        <v>110</v>
      </c>
      <c r="C97" s="83" t="s">
        <v>45</v>
      </c>
      <c r="D97" s="83" t="s">
        <v>88</v>
      </c>
      <c r="E97" s="90">
        <f>1939644+585773</f>
        <v>2525417</v>
      </c>
      <c r="F97" s="90">
        <f t="shared" ref="F97:G97" si="21">1939644+585773</f>
        <v>2525417</v>
      </c>
      <c r="G97" s="90">
        <f t="shared" si="21"/>
        <v>2525417</v>
      </c>
    </row>
    <row r="98" spans="1:7" ht="41.25" customHeight="1" x14ac:dyDescent="0.25">
      <c r="A98" s="54" t="s">
        <v>65</v>
      </c>
      <c r="B98" s="86" t="s">
        <v>66</v>
      </c>
      <c r="C98" s="86"/>
      <c r="D98" s="86"/>
      <c r="E98" s="91">
        <v>5500</v>
      </c>
      <c r="F98" s="91">
        <v>5500</v>
      </c>
      <c r="G98" s="91">
        <v>5500</v>
      </c>
    </row>
    <row r="99" spans="1:7" ht="24.75" customHeight="1" x14ac:dyDescent="0.25">
      <c r="A99" s="14" t="s">
        <v>89</v>
      </c>
      <c r="B99" s="83" t="s">
        <v>66</v>
      </c>
      <c r="C99" s="83" t="s">
        <v>82</v>
      </c>
      <c r="D99" s="83"/>
      <c r="E99" s="90">
        <v>5500</v>
      </c>
      <c r="F99" s="90">
        <v>5500</v>
      </c>
      <c r="G99" s="90">
        <v>5500</v>
      </c>
    </row>
    <row r="100" spans="1:7" ht="30" customHeight="1" x14ac:dyDescent="0.25">
      <c r="A100" s="14" t="s">
        <v>79</v>
      </c>
      <c r="B100" s="83" t="s">
        <v>66</v>
      </c>
      <c r="C100" s="83" t="s">
        <v>67</v>
      </c>
      <c r="D100" s="83" t="s">
        <v>78</v>
      </c>
      <c r="E100" s="90">
        <v>5500</v>
      </c>
      <c r="F100" s="90">
        <v>5500</v>
      </c>
      <c r="G100" s="90">
        <v>5500</v>
      </c>
    </row>
    <row r="101" spans="1:7" ht="27" customHeight="1" x14ac:dyDescent="0.25">
      <c r="A101" s="14" t="s">
        <v>68</v>
      </c>
      <c r="B101" s="83" t="s">
        <v>66</v>
      </c>
      <c r="C101" s="83" t="s">
        <v>67</v>
      </c>
      <c r="D101" s="83" t="s">
        <v>90</v>
      </c>
      <c r="E101" s="90">
        <v>5500</v>
      </c>
      <c r="F101" s="90">
        <v>5500</v>
      </c>
      <c r="G101" s="90">
        <v>5500</v>
      </c>
    </row>
    <row r="102" spans="1:7" ht="27" customHeight="1" x14ac:dyDescent="0.25">
      <c r="A102" s="9" t="s">
        <v>91</v>
      </c>
      <c r="B102" s="83"/>
      <c r="C102" s="83"/>
      <c r="D102" s="83"/>
      <c r="E102" s="89">
        <v>0</v>
      </c>
      <c r="F102" s="89">
        <v>396249</v>
      </c>
      <c r="G102" s="89">
        <v>806118</v>
      </c>
    </row>
    <row r="103" spans="1:7" ht="30" customHeight="1" x14ac:dyDescent="0.25">
      <c r="A103" s="9" t="s">
        <v>107</v>
      </c>
      <c r="B103" s="87"/>
      <c r="C103" s="87"/>
      <c r="D103" s="87"/>
      <c r="E103" s="88">
        <f>E102+E65+E14</f>
        <v>15786250</v>
      </c>
      <c r="F103" s="88">
        <f>F102+F65+F14</f>
        <v>14872260</v>
      </c>
      <c r="G103" s="88">
        <f>G102+G65+G14</f>
        <v>14856000</v>
      </c>
    </row>
    <row r="104" spans="1:7" ht="51.75" customHeight="1" x14ac:dyDescent="0.25">
      <c r="A104" s="7"/>
      <c r="B104" s="7"/>
      <c r="C104" s="7"/>
      <c r="D104" s="7"/>
      <c r="E104" s="7"/>
      <c r="F104" s="7"/>
      <c r="G104" s="7"/>
    </row>
    <row r="105" spans="1:7" ht="65.25" customHeight="1" x14ac:dyDescent="0.25">
      <c r="A105" s="7"/>
      <c r="B105" s="7"/>
      <c r="C105" s="7"/>
      <c r="D105" s="7"/>
      <c r="E105" s="20"/>
      <c r="F105" s="7"/>
      <c r="G105" s="7"/>
    </row>
  </sheetData>
  <mergeCells count="7">
    <mergeCell ref="A10:D10"/>
    <mergeCell ref="A1:D1"/>
    <mergeCell ref="F1:G1"/>
    <mergeCell ref="C2:G2"/>
    <mergeCell ref="F3:G3"/>
    <mergeCell ref="A5:G8"/>
    <mergeCell ref="A9:D9"/>
  </mergeCells>
  <pageMargins left="0.74803149606299213" right="0.31496062992125984" top="0.47244094488188981" bottom="0.15748031496062992" header="0.51181102362204722" footer="0.15748031496062992"/>
  <pageSetup paperSize="9" scale="55" orientation="portrait" r:id="rId1"/>
  <headerFooter alignWithMargins="0"/>
  <rowBreaks count="2" manualBreakCount="2">
    <brk id="39" max="7" man="1"/>
    <brk id="69" max="7" man="1"/>
  </rowBreaks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105"/>
  <sheetViews>
    <sheetView showGridLines="0" topLeftCell="A91" workbookViewId="0">
      <selection activeCell="G104" sqref="G104"/>
    </sheetView>
  </sheetViews>
  <sheetFormatPr defaultRowHeight="12.75" customHeight="1" outlineLevelRow="7" x14ac:dyDescent="0.25"/>
  <cols>
    <col min="1" max="1" width="72.5546875" customWidth="1"/>
    <col min="2" max="2" width="14.5546875" customWidth="1"/>
    <col min="3" max="3" width="10.33203125" customWidth="1"/>
    <col min="4" max="4" width="9.33203125" customWidth="1"/>
    <col min="5" max="5" width="15.33203125" customWidth="1"/>
    <col min="6" max="6" width="14.5546875" customWidth="1"/>
    <col min="7" max="7" width="15.109375" customWidth="1"/>
    <col min="9" max="9" width="21.109375" customWidth="1"/>
    <col min="10" max="10" width="22.5546875" customWidth="1"/>
    <col min="11" max="11" width="13.88671875" customWidth="1"/>
    <col min="12" max="12" width="17.5546875" customWidth="1"/>
  </cols>
  <sheetData>
    <row r="1" spans="1:9" ht="13.8" x14ac:dyDescent="0.25">
      <c r="A1" s="98"/>
      <c r="B1" s="98"/>
      <c r="C1" s="98"/>
      <c r="D1" s="98"/>
      <c r="E1" s="2"/>
      <c r="F1" s="99" t="s">
        <v>108</v>
      </c>
      <c r="G1" s="99"/>
    </row>
    <row r="2" spans="1:9" ht="13.8" x14ac:dyDescent="0.25">
      <c r="A2" s="55"/>
      <c r="B2" s="55"/>
      <c r="C2" s="100" t="s">
        <v>129</v>
      </c>
      <c r="D2" s="100"/>
      <c r="E2" s="100"/>
      <c r="F2" s="100"/>
      <c r="G2" s="100"/>
    </row>
    <row r="3" spans="1:9" ht="13.8" x14ac:dyDescent="0.25">
      <c r="A3" s="2"/>
      <c r="B3" s="2"/>
      <c r="C3" s="2"/>
      <c r="D3" s="2"/>
      <c r="E3" s="2"/>
      <c r="F3" s="99" t="s">
        <v>130</v>
      </c>
      <c r="G3" s="99"/>
    </row>
    <row r="4" spans="1:9" ht="13.8" x14ac:dyDescent="0.25">
      <c r="A4" s="1"/>
      <c r="B4" s="1"/>
      <c r="C4" s="1"/>
      <c r="D4" s="1"/>
      <c r="E4" s="1"/>
      <c r="F4" s="3"/>
      <c r="G4" s="3"/>
    </row>
    <row r="5" spans="1:9" ht="14.25" customHeight="1" x14ac:dyDescent="0.25">
      <c r="A5" s="101" t="s">
        <v>131</v>
      </c>
      <c r="B5" s="101"/>
      <c r="C5" s="101"/>
      <c r="D5" s="101"/>
      <c r="E5" s="101"/>
      <c r="F5" s="101"/>
      <c r="G5" s="101"/>
    </row>
    <row r="6" spans="1:9" ht="13.2" x14ac:dyDescent="0.25">
      <c r="A6" s="101"/>
      <c r="B6" s="101"/>
      <c r="C6" s="101"/>
      <c r="D6" s="101"/>
      <c r="E6" s="101"/>
      <c r="F6" s="101"/>
      <c r="G6" s="101"/>
    </row>
    <row r="7" spans="1:9" ht="13.2" x14ac:dyDescent="0.25">
      <c r="A7" s="101"/>
      <c r="B7" s="101"/>
      <c r="C7" s="101"/>
      <c r="D7" s="101"/>
      <c r="E7" s="101"/>
      <c r="F7" s="101"/>
      <c r="G7" s="101"/>
    </row>
    <row r="8" spans="1:9" ht="13.2" x14ac:dyDescent="0.25">
      <c r="A8" s="101"/>
      <c r="B8" s="101"/>
      <c r="C8" s="101"/>
      <c r="D8" s="101"/>
      <c r="E8" s="101"/>
      <c r="F8" s="101"/>
      <c r="G8" s="101"/>
    </row>
    <row r="9" spans="1:9" ht="13.8" x14ac:dyDescent="0.25">
      <c r="A9" s="97"/>
      <c r="B9" s="97"/>
      <c r="C9" s="97"/>
      <c r="D9" s="97"/>
      <c r="E9" s="3"/>
      <c r="F9" s="3"/>
      <c r="G9" s="3"/>
    </row>
    <row r="10" spans="1:9" ht="13.8" x14ac:dyDescent="0.25">
      <c r="A10" s="97"/>
      <c r="B10" s="97"/>
      <c r="C10" s="97"/>
      <c r="D10" s="97"/>
      <c r="E10" s="3"/>
      <c r="F10" s="3"/>
      <c r="G10" s="3"/>
    </row>
    <row r="11" spans="1:9" ht="13.8" x14ac:dyDescent="0.25">
      <c r="A11" s="4"/>
      <c r="B11" s="4"/>
      <c r="C11" s="4"/>
      <c r="D11" s="4"/>
      <c r="E11" s="4"/>
      <c r="F11" s="5"/>
      <c r="G11" s="6" t="s">
        <v>103</v>
      </c>
      <c r="H11" s="7"/>
      <c r="I11" s="7"/>
    </row>
    <row r="12" spans="1:9" ht="77.25" customHeight="1" x14ac:dyDescent="0.25">
      <c r="A12" s="8" t="s">
        <v>99</v>
      </c>
      <c r="B12" s="8" t="s">
        <v>100</v>
      </c>
      <c r="C12" s="8" t="s">
        <v>101</v>
      </c>
      <c r="D12" s="8" t="s">
        <v>102</v>
      </c>
      <c r="E12" s="8" t="s">
        <v>121</v>
      </c>
      <c r="F12" s="8" t="s">
        <v>128</v>
      </c>
      <c r="G12" s="8" t="s">
        <v>132</v>
      </c>
      <c r="H12" s="7"/>
      <c r="I12" s="7"/>
    </row>
    <row r="13" spans="1:9" ht="13.8" x14ac:dyDescent="0.25">
      <c r="A13" s="8" t="s">
        <v>92</v>
      </c>
      <c r="B13" s="8" t="s">
        <v>93</v>
      </c>
      <c r="C13" s="8" t="s">
        <v>94</v>
      </c>
      <c r="D13" s="8" t="s">
        <v>95</v>
      </c>
      <c r="E13" s="8" t="s">
        <v>96</v>
      </c>
      <c r="F13" s="8" t="s">
        <v>97</v>
      </c>
      <c r="G13" s="8" t="s">
        <v>98</v>
      </c>
      <c r="H13" s="7"/>
      <c r="I13" s="7"/>
    </row>
    <row r="14" spans="1:9" ht="13.8" x14ac:dyDescent="0.25">
      <c r="A14" s="9" t="s">
        <v>104</v>
      </c>
      <c r="B14" s="8" t="s">
        <v>0</v>
      </c>
      <c r="C14" s="8"/>
      <c r="D14" s="9"/>
      <c r="E14" s="10">
        <f>E15+E40+E55</f>
        <v>5937304</v>
      </c>
      <c r="F14" s="10">
        <f t="shared" ref="F14:G14" si="0">F15+F40+F55</f>
        <v>5375832</v>
      </c>
      <c r="G14" s="10">
        <f t="shared" si="0"/>
        <v>5217463</v>
      </c>
      <c r="H14" s="7"/>
      <c r="I14" s="7"/>
    </row>
    <row r="15" spans="1:9" ht="27.6" outlineLevel="1" x14ac:dyDescent="0.25">
      <c r="A15" s="9" t="s">
        <v>1</v>
      </c>
      <c r="B15" s="29" t="s">
        <v>2</v>
      </c>
      <c r="C15" s="29"/>
      <c r="D15" s="30"/>
      <c r="E15" s="31">
        <f>E16+E21+E27</f>
        <v>2118863</v>
      </c>
      <c r="F15" s="31">
        <f t="shared" ref="F15:G15" si="1">F16+F21+F27</f>
        <v>2103640</v>
      </c>
      <c r="G15" s="31">
        <f t="shared" si="1"/>
        <v>2140393</v>
      </c>
      <c r="H15" s="7"/>
      <c r="I15" s="7"/>
    </row>
    <row r="16" spans="1:9" ht="75" customHeight="1" outlineLevel="2" x14ac:dyDescent="0.25">
      <c r="A16" s="9" t="s">
        <v>3</v>
      </c>
      <c r="B16" s="8" t="s">
        <v>4</v>
      </c>
      <c r="C16" s="8"/>
      <c r="D16" s="9"/>
      <c r="E16" s="33">
        <f t="shared" ref="E16:G19" si="2">E17</f>
        <v>637700</v>
      </c>
      <c r="F16" s="33">
        <f t="shared" si="2"/>
        <v>671700</v>
      </c>
      <c r="G16" s="33">
        <f t="shared" si="2"/>
        <v>923200</v>
      </c>
      <c r="H16" s="7"/>
      <c r="I16" s="7"/>
    </row>
    <row r="17" spans="1:12" ht="78" customHeight="1" outlineLevel="3" x14ac:dyDescent="0.25">
      <c r="A17" s="12" t="s">
        <v>8</v>
      </c>
      <c r="B17" s="13" t="s">
        <v>9</v>
      </c>
      <c r="C17" s="13"/>
      <c r="D17" s="14"/>
      <c r="E17" s="11">
        <f t="shared" si="2"/>
        <v>637700</v>
      </c>
      <c r="F17" s="11">
        <f t="shared" si="2"/>
        <v>671700</v>
      </c>
      <c r="G17" s="11">
        <f t="shared" si="2"/>
        <v>923200</v>
      </c>
      <c r="H17" s="7"/>
      <c r="I17" s="7"/>
    </row>
    <row r="18" spans="1:12" ht="27.6" outlineLevel="7" x14ac:dyDescent="0.25">
      <c r="A18" s="14" t="s">
        <v>70</v>
      </c>
      <c r="B18" s="13" t="s">
        <v>9</v>
      </c>
      <c r="C18" s="13" t="s">
        <v>64</v>
      </c>
      <c r="D18" s="14"/>
      <c r="E18" s="11">
        <f t="shared" si="2"/>
        <v>637700</v>
      </c>
      <c r="F18" s="11">
        <f t="shared" si="2"/>
        <v>671700</v>
      </c>
      <c r="G18" s="11">
        <f t="shared" si="2"/>
        <v>923200</v>
      </c>
      <c r="H18" s="7"/>
      <c r="I18" s="7"/>
    </row>
    <row r="19" spans="1:12" ht="13.8" outlineLevel="7" x14ac:dyDescent="0.25">
      <c r="A19" s="14" t="s">
        <v>72</v>
      </c>
      <c r="B19" s="13" t="s">
        <v>9</v>
      </c>
      <c r="C19" s="13" t="s">
        <v>69</v>
      </c>
      <c r="D19" s="14" t="s">
        <v>71</v>
      </c>
      <c r="E19" s="11">
        <f t="shared" si="2"/>
        <v>637700</v>
      </c>
      <c r="F19" s="11">
        <f t="shared" si="2"/>
        <v>671700</v>
      </c>
      <c r="G19" s="11">
        <f t="shared" si="2"/>
        <v>923200</v>
      </c>
      <c r="H19" s="7"/>
      <c r="I19" s="7"/>
    </row>
    <row r="20" spans="1:12" ht="13.8" outlineLevel="7" x14ac:dyDescent="0.25">
      <c r="A20" s="14" t="s">
        <v>6</v>
      </c>
      <c r="B20" s="13" t="s">
        <v>9</v>
      </c>
      <c r="C20" s="13" t="s">
        <v>5</v>
      </c>
      <c r="D20" s="14" t="s">
        <v>7</v>
      </c>
      <c r="E20" s="11">
        <v>637700</v>
      </c>
      <c r="F20" s="11">
        <v>671700</v>
      </c>
      <c r="G20" s="11">
        <v>923200</v>
      </c>
      <c r="H20" s="7"/>
      <c r="I20" s="7"/>
    </row>
    <row r="21" spans="1:12" ht="87" customHeight="1" outlineLevel="2" x14ac:dyDescent="0.25">
      <c r="A21" s="9" t="s">
        <v>10</v>
      </c>
      <c r="B21" s="8" t="s">
        <v>11</v>
      </c>
      <c r="C21" s="8"/>
      <c r="D21" s="9"/>
      <c r="E21" s="33">
        <f>E22</f>
        <v>780000</v>
      </c>
      <c r="F21" s="33">
        <f t="shared" ref="F21" si="3">F22</f>
        <v>780000</v>
      </c>
      <c r="G21" s="33">
        <f>G22</f>
        <v>565253</v>
      </c>
      <c r="H21" s="7"/>
      <c r="I21" s="7"/>
    </row>
    <row r="22" spans="1:12" ht="86.25" customHeight="1" outlineLevel="3" x14ac:dyDescent="0.25">
      <c r="A22" s="12" t="s">
        <v>14</v>
      </c>
      <c r="B22" s="13" t="s">
        <v>15</v>
      </c>
      <c r="C22" s="13"/>
      <c r="D22" s="14"/>
      <c r="E22" s="11">
        <f>E23</f>
        <v>780000</v>
      </c>
      <c r="F22" s="11">
        <f>F23</f>
        <v>780000</v>
      </c>
      <c r="G22" s="11">
        <f>G23</f>
        <v>565253</v>
      </c>
      <c r="H22" s="7"/>
      <c r="I22" s="7"/>
    </row>
    <row r="23" spans="1:12" ht="27.6" outlineLevel="7" x14ac:dyDescent="0.25">
      <c r="A23" s="14" t="s">
        <v>70</v>
      </c>
      <c r="B23" s="13" t="s">
        <v>15</v>
      </c>
      <c r="C23" s="13" t="s">
        <v>64</v>
      </c>
      <c r="D23" s="14"/>
      <c r="E23" s="11">
        <f>E24</f>
        <v>780000</v>
      </c>
      <c r="F23" s="11">
        <f>F24</f>
        <v>780000</v>
      </c>
      <c r="G23" s="11">
        <f>G24</f>
        <v>565253</v>
      </c>
      <c r="H23" s="7"/>
      <c r="I23" s="7"/>
    </row>
    <row r="24" spans="1:12" ht="13.8" outlineLevel="7" x14ac:dyDescent="0.25">
      <c r="A24" s="14" t="s">
        <v>74</v>
      </c>
      <c r="B24" s="13" t="s">
        <v>15</v>
      </c>
      <c r="C24" s="13" t="s">
        <v>69</v>
      </c>
      <c r="D24" s="14" t="s">
        <v>73</v>
      </c>
      <c r="E24" s="11">
        <f>E25+E26</f>
        <v>780000</v>
      </c>
      <c r="F24" s="11">
        <f t="shared" ref="F24:G24" si="4">F25+F26</f>
        <v>780000</v>
      </c>
      <c r="G24" s="11">
        <f t="shared" si="4"/>
        <v>565253</v>
      </c>
      <c r="H24" s="7"/>
      <c r="I24" s="7"/>
    </row>
    <row r="25" spans="1:12" ht="13.8" outlineLevel="7" x14ac:dyDescent="0.25">
      <c r="A25" s="14" t="s">
        <v>12</v>
      </c>
      <c r="B25" s="13" t="s">
        <v>15</v>
      </c>
      <c r="C25" s="13" t="s">
        <v>5</v>
      </c>
      <c r="D25" s="14" t="s">
        <v>13</v>
      </c>
      <c r="E25" s="11">
        <v>0</v>
      </c>
      <c r="F25" s="11">
        <v>0</v>
      </c>
      <c r="G25" s="11">
        <v>0</v>
      </c>
      <c r="H25" s="7"/>
      <c r="I25" s="7"/>
    </row>
    <row r="26" spans="1:12" ht="13.8" outlineLevel="7" x14ac:dyDescent="0.25">
      <c r="A26" s="14" t="s">
        <v>12</v>
      </c>
      <c r="B26" s="13" t="s">
        <v>15</v>
      </c>
      <c r="C26" s="13" t="s">
        <v>106</v>
      </c>
      <c r="D26" s="14" t="s">
        <v>13</v>
      </c>
      <c r="E26" s="11">
        <v>780000</v>
      </c>
      <c r="F26" s="11">
        <v>780000</v>
      </c>
      <c r="G26" s="11">
        <v>565253</v>
      </c>
      <c r="H26" s="7"/>
      <c r="I26" s="7"/>
    </row>
    <row r="27" spans="1:12" ht="41.4" outlineLevel="2" x14ac:dyDescent="0.25">
      <c r="A27" s="9" t="s">
        <v>16</v>
      </c>
      <c r="B27" s="8" t="s">
        <v>17</v>
      </c>
      <c r="C27" s="8"/>
      <c r="D27" s="9"/>
      <c r="E27" s="33">
        <f>E35+E39+E28</f>
        <v>701163</v>
      </c>
      <c r="F27" s="33">
        <f t="shared" ref="F27:G27" si="5">F35+F39+F28</f>
        <v>651940</v>
      </c>
      <c r="G27" s="33">
        <f t="shared" si="5"/>
        <v>651940</v>
      </c>
      <c r="H27" s="7"/>
      <c r="I27" s="7"/>
    </row>
    <row r="28" spans="1:12" ht="81" customHeight="1" outlineLevel="3" x14ac:dyDescent="0.25">
      <c r="A28" s="63" t="s">
        <v>122</v>
      </c>
      <c r="B28" s="64" t="s">
        <v>126</v>
      </c>
      <c r="C28" s="64"/>
      <c r="D28" s="63"/>
      <c r="E28" s="62">
        <v>501940</v>
      </c>
      <c r="F28" s="62">
        <v>501940</v>
      </c>
      <c r="G28" s="62">
        <v>501940</v>
      </c>
      <c r="H28" s="7"/>
      <c r="I28" s="21"/>
      <c r="J28" s="22"/>
      <c r="K28" s="22"/>
      <c r="L28" s="22"/>
    </row>
    <row r="29" spans="1:12" ht="33.75" customHeight="1" outlineLevel="7" x14ac:dyDescent="0.25">
      <c r="A29" s="14" t="s">
        <v>70</v>
      </c>
      <c r="B29" s="13" t="s">
        <v>126</v>
      </c>
      <c r="C29" s="13" t="s">
        <v>64</v>
      </c>
      <c r="D29" s="14"/>
      <c r="E29" s="11">
        <v>501940</v>
      </c>
      <c r="F29" s="11">
        <v>501940</v>
      </c>
      <c r="G29" s="11">
        <v>501940</v>
      </c>
      <c r="H29" s="7"/>
      <c r="I29" s="21"/>
      <c r="J29" s="22"/>
      <c r="K29" s="22"/>
      <c r="L29" s="22"/>
    </row>
    <row r="30" spans="1:12" ht="13.8" outlineLevel="7" x14ac:dyDescent="0.25">
      <c r="A30" s="14" t="s">
        <v>123</v>
      </c>
      <c r="B30" s="13" t="s">
        <v>126</v>
      </c>
      <c r="C30" s="13" t="s">
        <v>69</v>
      </c>
      <c r="D30" s="14" t="s">
        <v>127</v>
      </c>
      <c r="E30" s="11">
        <v>501940</v>
      </c>
      <c r="F30" s="11">
        <v>501940</v>
      </c>
      <c r="G30" s="11">
        <v>501940</v>
      </c>
      <c r="H30" s="7"/>
      <c r="I30" s="21"/>
      <c r="J30" s="22"/>
      <c r="K30" s="22"/>
      <c r="L30" s="22"/>
    </row>
    <row r="31" spans="1:12" ht="13.8" outlineLevel="7" x14ac:dyDescent="0.25">
      <c r="A31" s="14" t="s">
        <v>124</v>
      </c>
      <c r="B31" s="13" t="s">
        <v>126</v>
      </c>
      <c r="C31" s="13" t="s">
        <v>5</v>
      </c>
      <c r="D31" s="14" t="s">
        <v>125</v>
      </c>
      <c r="E31" s="34">
        <v>501940</v>
      </c>
      <c r="F31" s="34">
        <v>501940</v>
      </c>
      <c r="G31" s="34">
        <v>501940</v>
      </c>
      <c r="H31" s="7"/>
      <c r="I31" s="23"/>
      <c r="J31" s="24"/>
      <c r="K31" s="24"/>
      <c r="L31" s="24"/>
    </row>
    <row r="32" spans="1:12" ht="66.75" customHeight="1" outlineLevel="3" x14ac:dyDescent="0.25">
      <c r="A32" s="63" t="s">
        <v>18</v>
      </c>
      <c r="B32" s="64" t="s">
        <v>19</v>
      </c>
      <c r="C32" s="64"/>
      <c r="D32" s="63"/>
      <c r="E32" s="62">
        <f>E33</f>
        <v>179223</v>
      </c>
      <c r="F32" s="62">
        <f t="shared" ref="F32:G34" si="6">F33</f>
        <v>100000</v>
      </c>
      <c r="G32" s="62">
        <f t="shared" si="6"/>
        <v>100000</v>
      </c>
      <c r="H32" s="7"/>
      <c r="I32" s="7"/>
    </row>
    <row r="33" spans="1:9" ht="38.25" customHeight="1" outlineLevel="7" x14ac:dyDescent="0.25">
      <c r="A33" s="14" t="s">
        <v>70</v>
      </c>
      <c r="B33" s="13" t="s">
        <v>19</v>
      </c>
      <c r="C33" s="13" t="s">
        <v>64</v>
      </c>
      <c r="D33" s="14"/>
      <c r="E33" s="11">
        <f>E34</f>
        <v>179223</v>
      </c>
      <c r="F33" s="11">
        <f t="shared" si="6"/>
        <v>100000</v>
      </c>
      <c r="G33" s="11">
        <f t="shared" si="6"/>
        <v>100000</v>
      </c>
      <c r="H33" s="7"/>
      <c r="I33" s="7"/>
    </row>
    <row r="34" spans="1:9" ht="13.8" outlineLevel="7" x14ac:dyDescent="0.25">
      <c r="A34" s="14" t="s">
        <v>74</v>
      </c>
      <c r="B34" s="13" t="s">
        <v>19</v>
      </c>
      <c r="C34" s="13" t="s">
        <v>69</v>
      </c>
      <c r="D34" s="14" t="s">
        <v>73</v>
      </c>
      <c r="E34" s="11">
        <f>E35</f>
        <v>179223</v>
      </c>
      <c r="F34" s="11">
        <f t="shared" si="6"/>
        <v>100000</v>
      </c>
      <c r="G34" s="11">
        <f t="shared" si="6"/>
        <v>100000</v>
      </c>
      <c r="H34" s="7"/>
      <c r="I34" s="7"/>
    </row>
    <row r="35" spans="1:9" ht="29.25" customHeight="1" outlineLevel="7" x14ac:dyDescent="0.25">
      <c r="A35" s="14" t="s">
        <v>20</v>
      </c>
      <c r="B35" s="13" t="s">
        <v>19</v>
      </c>
      <c r="C35" s="13" t="s">
        <v>5</v>
      </c>
      <c r="D35" s="14" t="s">
        <v>21</v>
      </c>
      <c r="E35" s="34">
        <v>179223</v>
      </c>
      <c r="F35" s="34">
        <v>100000</v>
      </c>
      <c r="G35" s="34">
        <v>100000</v>
      </c>
      <c r="H35" s="7"/>
      <c r="I35" s="7"/>
    </row>
    <row r="36" spans="1:9" ht="72.75" customHeight="1" outlineLevel="7" x14ac:dyDescent="0.25">
      <c r="A36" s="63" t="s">
        <v>22</v>
      </c>
      <c r="B36" s="64" t="s">
        <v>23</v>
      </c>
      <c r="C36" s="64"/>
      <c r="D36" s="63"/>
      <c r="E36" s="65">
        <f t="shared" ref="E36:G38" si="7">E37</f>
        <v>20000</v>
      </c>
      <c r="F36" s="62">
        <f t="shared" si="7"/>
        <v>50000</v>
      </c>
      <c r="G36" s="62">
        <f t="shared" si="7"/>
        <v>50000</v>
      </c>
      <c r="H36" s="7"/>
      <c r="I36" s="7"/>
    </row>
    <row r="37" spans="1:9" ht="39" customHeight="1" outlineLevel="7" x14ac:dyDescent="0.25">
      <c r="A37" s="14" t="s">
        <v>70</v>
      </c>
      <c r="B37" s="13" t="s">
        <v>23</v>
      </c>
      <c r="C37" s="13" t="s">
        <v>64</v>
      </c>
      <c r="D37" s="14"/>
      <c r="E37" s="11">
        <f t="shared" si="7"/>
        <v>20000</v>
      </c>
      <c r="F37" s="11">
        <f t="shared" si="7"/>
        <v>50000</v>
      </c>
      <c r="G37" s="11">
        <f t="shared" si="7"/>
        <v>50000</v>
      </c>
      <c r="H37" s="7"/>
      <c r="I37" s="7"/>
    </row>
    <row r="38" spans="1:9" ht="45.75" customHeight="1" outlineLevel="7" x14ac:dyDescent="0.25">
      <c r="A38" s="14" t="s">
        <v>74</v>
      </c>
      <c r="B38" s="13" t="s">
        <v>23</v>
      </c>
      <c r="C38" s="13" t="s">
        <v>69</v>
      </c>
      <c r="D38" s="14" t="s">
        <v>73</v>
      </c>
      <c r="E38" s="11">
        <v>20000</v>
      </c>
      <c r="F38" s="11">
        <f t="shared" si="7"/>
        <v>50000</v>
      </c>
      <c r="G38" s="11">
        <f t="shared" si="7"/>
        <v>50000</v>
      </c>
      <c r="H38" s="7"/>
      <c r="I38" s="7"/>
    </row>
    <row r="39" spans="1:9" ht="32.25" customHeight="1" outlineLevel="7" x14ac:dyDescent="0.25">
      <c r="A39" s="14" t="s">
        <v>12</v>
      </c>
      <c r="B39" s="13" t="s">
        <v>23</v>
      </c>
      <c r="C39" s="13" t="s">
        <v>5</v>
      </c>
      <c r="D39" s="14" t="s">
        <v>13</v>
      </c>
      <c r="E39" s="34">
        <v>20000</v>
      </c>
      <c r="F39" s="34">
        <v>50000</v>
      </c>
      <c r="G39" s="34">
        <v>50000</v>
      </c>
      <c r="H39" s="7"/>
      <c r="I39" s="7"/>
    </row>
    <row r="40" spans="1:9" ht="41.4" outlineLevel="7" x14ac:dyDescent="0.25">
      <c r="A40" s="9" t="s">
        <v>24</v>
      </c>
      <c r="B40" s="29" t="s">
        <v>25</v>
      </c>
      <c r="C40" s="29"/>
      <c r="D40" s="30"/>
      <c r="E40" s="31">
        <f>E41+E50</f>
        <v>2871081</v>
      </c>
      <c r="F40" s="31">
        <f t="shared" ref="F40:G40" si="8">F41+F50</f>
        <v>2324832</v>
      </c>
      <c r="G40" s="31">
        <f t="shared" si="8"/>
        <v>2129710</v>
      </c>
      <c r="H40" s="7"/>
      <c r="I40" s="7"/>
    </row>
    <row r="41" spans="1:9" ht="55.2" outlineLevel="7" x14ac:dyDescent="0.25">
      <c r="A41" s="9" t="s">
        <v>26</v>
      </c>
      <c r="B41" s="8" t="s">
        <v>27</v>
      </c>
      <c r="C41" s="8"/>
      <c r="D41" s="9"/>
      <c r="E41" s="33">
        <f>E42</f>
        <v>2868081</v>
      </c>
      <c r="F41" s="33">
        <f>F42</f>
        <v>2321832</v>
      </c>
      <c r="G41" s="33">
        <f>G42</f>
        <v>2126710</v>
      </c>
      <c r="H41" s="7"/>
      <c r="I41" s="7"/>
    </row>
    <row r="42" spans="1:9" ht="69" outlineLevel="7" x14ac:dyDescent="0.25">
      <c r="A42" s="12" t="s">
        <v>30</v>
      </c>
      <c r="B42" s="13" t="s">
        <v>31</v>
      </c>
      <c r="C42" s="13"/>
      <c r="D42" s="14"/>
      <c r="E42" s="11">
        <f>E43+E46</f>
        <v>2868081</v>
      </c>
      <c r="F42" s="11">
        <f t="shared" ref="F42:G42" si="9">F43+F46</f>
        <v>2321832</v>
      </c>
      <c r="G42" s="11">
        <f t="shared" si="9"/>
        <v>2126710</v>
      </c>
      <c r="H42" s="7"/>
      <c r="I42" s="7"/>
    </row>
    <row r="43" spans="1:9" ht="41.4" outlineLevel="7" x14ac:dyDescent="0.25">
      <c r="A43" s="63" t="s">
        <v>77</v>
      </c>
      <c r="B43" s="64" t="s">
        <v>109</v>
      </c>
      <c r="C43" s="64" t="s">
        <v>32</v>
      </c>
      <c r="D43" s="63"/>
      <c r="E43" s="65">
        <f>E44</f>
        <v>1668081</v>
      </c>
      <c r="F43" s="65">
        <f t="shared" ref="F43:G44" si="10">F44</f>
        <v>1668081</v>
      </c>
      <c r="G43" s="65">
        <f t="shared" si="10"/>
        <v>1668081</v>
      </c>
      <c r="H43" s="7"/>
      <c r="I43" s="7"/>
    </row>
    <row r="44" spans="1:9" ht="13.8" outlineLevel="7" x14ac:dyDescent="0.25">
      <c r="A44" s="14" t="s">
        <v>76</v>
      </c>
      <c r="B44" s="13" t="s">
        <v>109</v>
      </c>
      <c r="C44" s="13" t="s">
        <v>45</v>
      </c>
      <c r="D44" s="14" t="s">
        <v>75</v>
      </c>
      <c r="E44" s="11">
        <f>E45</f>
        <v>1668081</v>
      </c>
      <c r="F44" s="11">
        <f t="shared" si="10"/>
        <v>1668081</v>
      </c>
      <c r="G44" s="11">
        <f t="shared" si="10"/>
        <v>1668081</v>
      </c>
      <c r="H44" s="7"/>
      <c r="I44" s="7"/>
    </row>
    <row r="45" spans="1:9" ht="13.8" outlineLevel="7" x14ac:dyDescent="0.25">
      <c r="A45" s="14" t="s">
        <v>28</v>
      </c>
      <c r="B45" s="13" t="s">
        <v>109</v>
      </c>
      <c r="C45" s="13" t="s">
        <v>45</v>
      </c>
      <c r="D45" s="14" t="s">
        <v>29</v>
      </c>
      <c r="E45" s="11">
        <f>1281168+386913</f>
        <v>1668081</v>
      </c>
      <c r="F45" s="11">
        <v>1668081</v>
      </c>
      <c r="G45" s="11">
        <v>1668081</v>
      </c>
      <c r="H45" s="7"/>
      <c r="I45" s="7"/>
    </row>
    <row r="46" spans="1:9" ht="43.5" customHeight="1" outlineLevel="7" x14ac:dyDescent="0.25">
      <c r="A46" s="63" t="s">
        <v>70</v>
      </c>
      <c r="B46" s="64" t="s">
        <v>31</v>
      </c>
      <c r="C46" s="64" t="s">
        <v>64</v>
      </c>
      <c r="D46" s="63"/>
      <c r="E46" s="65">
        <f>E47</f>
        <v>1200000</v>
      </c>
      <c r="F46" s="65">
        <f>F47</f>
        <v>653751</v>
      </c>
      <c r="G46" s="65">
        <f>G47</f>
        <v>458629</v>
      </c>
      <c r="H46" s="7"/>
      <c r="I46" s="7"/>
    </row>
    <row r="47" spans="1:9" ht="49.5" customHeight="1" outlineLevel="1" x14ac:dyDescent="0.25">
      <c r="A47" s="14" t="s">
        <v>76</v>
      </c>
      <c r="B47" s="13" t="s">
        <v>31</v>
      </c>
      <c r="C47" s="13" t="s">
        <v>69</v>
      </c>
      <c r="D47" s="14" t="s">
        <v>75</v>
      </c>
      <c r="E47" s="11">
        <f>E48+E49</f>
        <v>1200000</v>
      </c>
      <c r="F47" s="11">
        <f>F48+F49</f>
        <v>653751</v>
      </c>
      <c r="G47" s="11">
        <f>G48+G49</f>
        <v>458629</v>
      </c>
      <c r="H47" s="7"/>
      <c r="I47" s="7"/>
    </row>
    <row r="48" spans="1:9" ht="13.8" outlineLevel="2" x14ac:dyDescent="0.25">
      <c r="A48" s="14" t="s">
        <v>28</v>
      </c>
      <c r="B48" s="13" t="s">
        <v>31</v>
      </c>
      <c r="C48" s="13" t="s">
        <v>5</v>
      </c>
      <c r="D48" s="14" t="s">
        <v>29</v>
      </c>
      <c r="E48" s="11">
        <v>300000</v>
      </c>
      <c r="F48" s="11">
        <v>200000</v>
      </c>
      <c r="G48" s="11">
        <v>200000</v>
      </c>
      <c r="H48" s="7"/>
      <c r="I48" s="7"/>
    </row>
    <row r="49" spans="1:9" ht="24.75" customHeight="1" outlineLevel="3" x14ac:dyDescent="0.25">
      <c r="A49" s="14" t="s">
        <v>28</v>
      </c>
      <c r="B49" s="13" t="s">
        <v>31</v>
      </c>
      <c r="C49" s="13" t="s">
        <v>106</v>
      </c>
      <c r="D49" s="14" t="s">
        <v>29</v>
      </c>
      <c r="E49" s="11">
        <v>900000</v>
      </c>
      <c r="F49" s="11">
        <v>453751</v>
      </c>
      <c r="G49" s="11">
        <v>258629</v>
      </c>
      <c r="H49" s="7"/>
      <c r="I49" s="7"/>
    </row>
    <row r="50" spans="1:9" ht="72.75" customHeight="1" outlineLevel="7" x14ac:dyDescent="0.25">
      <c r="A50" s="9" t="s">
        <v>33</v>
      </c>
      <c r="B50" s="8" t="s">
        <v>34</v>
      </c>
      <c r="C50" s="8"/>
      <c r="D50" s="9"/>
      <c r="E50" s="33">
        <v>3000</v>
      </c>
      <c r="F50" s="33">
        <v>3000</v>
      </c>
      <c r="G50" s="33">
        <v>3000</v>
      </c>
      <c r="H50" s="7"/>
      <c r="I50" s="7"/>
    </row>
    <row r="51" spans="1:9" ht="84" customHeight="1" outlineLevel="7" x14ac:dyDescent="0.25">
      <c r="A51" s="76" t="s">
        <v>35</v>
      </c>
      <c r="B51" s="64" t="s">
        <v>36</v>
      </c>
      <c r="C51" s="64"/>
      <c r="D51" s="63"/>
      <c r="E51" s="65">
        <v>3000</v>
      </c>
      <c r="F51" s="65">
        <v>3000</v>
      </c>
      <c r="G51" s="65">
        <v>3000</v>
      </c>
      <c r="H51" s="7"/>
      <c r="I51" s="7"/>
    </row>
    <row r="52" spans="1:9" ht="55.5" customHeight="1" outlineLevel="7" x14ac:dyDescent="0.25">
      <c r="A52" s="14" t="s">
        <v>70</v>
      </c>
      <c r="B52" s="13" t="s">
        <v>36</v>
      </c>
      <c r="C52" s="13" t="s">
        <v>64</v>
      </c>
      <c r="D52" s="14"/>
      <c r="E52" s="11">
        <v>3000</v>
      </c>
      <c r="F52" s="11">
        <v>3000</v>
      </c>
      <c r="G52" s="11">
        <v>3000</v>
      </c>
      <c r="H52" s="7"/>
      <c r="I52" s="7"/>
    </row>
    <row r="53" spans="1:9" ht="43.5" customHeight="1" outlineLevel="3" x14ac:dyDescent="0.25">
      <c r="A53" s="14" t="s">
        <v>79</v>
      </c>
      <c r="B53" s="13" t="s">
        <v>36</v>
      </c>
      <c r="C53" s="13" t="s">
        <v>69</v>
      </c>
      <c r="D53" s="14" t="s">
        <v>78</v>
      </c>
      <c r="E53" s="11">
        <v>3000</v>
      </c>
      <c r="F53" s="11">
        <v>3000</v>
      </c>
      <c r="G53" s="11">
        <v>3000</v>
      </c>
      <c r="H53" s="7"/>
      <c r="I53" s="7"/>
    </row>
    <row r="54" spans="1:9" ht="24" customHeight="1" outlineLevel="7" x14ac:dyDescent="0.25">
      <c r="A54" s="14" t="s">
        <v>37</v>
      </c>
      <c r="B54" s="13" t="s">
        <v>36</v>
      </c>
      <c r="C54" s="13" t="s">
        <v>5</v>
      </c>
      <c r="D54" s="14" t="s">
        <v>38</v>
      </c>
      <c r="E54" s="11">
        <v>3000</v>
      </c>
      <c r="F54" s="11">
        <v>3000</v>
      </c>
      <c r="G54" s="11">
        <v>3000</v>
      </c>
      <c r="H54" s="7"/>
      <c r="I54" s="7"/>
    </row>
    <row r="55" spans="1:9" ht="49.5" customHeight="1" outlineLevel="7" x14ac:dyDescent="0.25">
      <c r="A55" s="9" t="s">
        <v>39</v>
      </c>
      <c r="B55" s="29" t="s">
        <v>40</v>
      </c>
      <c r="C55" s="29"/>
      <c r="D55" s="30"/>
      <c r="E55" s="31">
        <f>E56</f>
        <v>947360</v>
      </c>
      <c r="F55" s="31">
        <f>F56</f>
        <v>947360</v>
      </c>
      <c r="G55" s="31">
        <f>G56</f>
        <v>947360</v>
      </c>
      <c r="H55" s="7"/>
      <c r="I55" s="7"/>
    </row>
    <row r="56" spans="1:9" ht="47.25" customHeight="1" outlineLevel="7" x14ac:dyDescent="0.25">
      <c r="A56" s="14" t="s">
        <v>41</v>
      </c>
      <c r="B56" s="13" t="s">
        <v>42</v>
      </c>
      <c r="C56" s="13"/>
      <c r="D56" s="14"/>
      <c r="E56" s="11">
        <f>E57+E61</f>
        <v>947360</v>
      </c>
      <c r="F56" s="11">
        <f t="shared" ref="F56:G56" si="11">F57+F61</f>
        <v>947360</v>
      </c>
      <c r="G56" s="11">
        <f t="shared" si="11"/>
        <v>947360</v>
      </c>
      <c r="H56" s="7"/>
      <c r="I56" s="7"/>
    </row>
    <row r="57" spans="1:9" ht="82.8" outlineLevel="7" x14ac:dyDescent="0.25">
      <c r="A57" s="76" t="s">
        <v>43</v>
      </c>
      <c r="B57" s="64" t="s">
        <v>44</v>
      </c>
      <c r="C57" s="64"/>
      <c r="D57" s="63"/>
      <c r="E57" s="65">
        <f>E58</f>
        <v>911360</v>
      </c>
      <c r="F57" s="65">
        <f t="shared" ref="F57:G57" si="12">F58</f>
        <v>911360</v>
      </c>
      <c r="G57" s="65">
        <f t="shared" si="12"/>
        <v>911360</v>
      </c>
      <c r="H57" s="7"/>
      <c r="I57" s="7"/>
    </row>
    <row r="58" spans="1:9" ht="13.8" outlineLevel="7" x14ac:dyDescent="0.25">
      <c r="A58" s="14" t="s">
        <v>81</v>
      </c>
      <c r="B58" s="13" t="s">
        <v>44</v>
      </c>
      <c r="C58" s="13" t="s">
        <v>80</v>
      </c>
      <c r="D58" s="14"/>
      <c r="E58" s="11">
        <f>E59</f>
        <v>911360</v>
      </c>
      <c r="F58" s="11">
        <f>F59</f>
        <v>911360</v>
      </c>
      <c r="G58" s="11">
        <f>G59</f>
        <v>911360</v>
      </c>
      <c r="H58" s="7"/>
      <c r="I58" s="7"/>
    </row>
    <row r="59" spans="1:9" ht="23.25" customHeight="1" outlineLevel="7" x14ac:dyDescent="0.25">
      <c r="A59" s="14" t="s">
        <v>79</v>
      </c>
      <c r="B59" s="13" t="s">
        <v>44</v>
      </c>
      <c r="C59" s="13" t="s">
        <v>46</v>
      </c>
      <c r="D59" s="14" t="s">
        <v>78</v>
      </c>
      <c r="E59" s="11">
        <f>E60</f>
        <v>911360</v>
      </c>
      <c r="F59" s="11">
        <f>F60</f>
        <v>911360</v>
      </c>
      <c r="G59" s="11">
        <f>G60</f>
        <v>911360</v>
      </c>
      <c r="H59" s="7"/>
      <c r="I59" s="7"/>
    </row>
    <row r="60" spans="1:9" ht="17.25" customHeight="1" outlineLevel="7" x14ac:dyDescent="0.25">
      <c r="A60" s="14" t="s">
        <v>37</v>
      </c>
      <c r="B60" s="13" t="s">
        <v>44</v>
      </c>
      <c r="C60" s="13" t="s">
        <v>46</v>
      </c>
      <c r="D60" s="14" t="s">
        <v>38</v>
      </c>
      <c r="E60" s="11">
        <v>911360</v>
      </c>
      <c r="F60" s="11">
        <v>911360</v>
      </c>
      <c r="G60" s="11">
        <v>911360</v>
      </c>
      <c r="H60" s="7"/>
      <c r="I60" s="7"/>
    </row>
    <row r="61" spans="1:9" ht="50.25" customHeight="1" outlineLevel="7" x14ac:dyDescent="0.25">
      <c r="A61" s="72" t="s">
        <v>118</v>
      </c>
      <c r="B61" s="73" t="s">
        <v>117</v>
      </c>
      <c r="C61" s="74"/>
      <c r="D61" s="74"/>
      <c r="E61" s="75">
        <v>36000</v>
      </c>
      <c r="F61" s="75">
        <v>36000</v>
      </c>
      <c r="G61" s="75">
        <f>G62</f>
        <v>36000</v>
      </c>
      <c r="H61" s="7"/>
      <c r="I61" s="7"/>
    </row>
    <row r="62" spans="1:9" ht="39.6" outlineLevel="7" x14ac:dyDescent="0.25">
      <c r="A62" s="15" t="s">
        <v>119</v>
      </c>
      <c r="B62" s="16" t="s">
        <v>117</v>
      </c>
      <c r="C62" s="17" t="s">
        <v>111</v>
      </c>
      <c r="D62" s="17"/>
      <c r="E62" s="18">
        <v>36000</v>
      </c>
      <c r="F62" s="18">
        <v>36000</v>
      </c>
      <c r="G62" s="18">
        <f>G63</f>
        <v>36000</v>
      </c>
      <c r="H62" s="7"/>
      <c r="I62" s="7"/>
    </row>
    <row r="63" spans="1:9" ht="13.8" outlineLevel="7" x14ac:dyDescent="0.25">
      <c r="A63" s="15" t="s">
        <v>112</v>
      </c>
      <c r="B63" s="16" t="s">
        <v>117</v>
      </c>
      <c r="C63" s="17" t="s">
        <v>113</v>
      </c>
      <c r="D63" s="17" t="s">
        <v>114</v>
      </c>
      <c r="E63" s="18">
        <v>36000</v>
      </c>
      <c r="F63" s="18">
        <v>36000</v>
      </c>
      <c r="G63" s="18">
        <f>G64</f>
        <v>36000</v>
      </c>
      <c r="H63" s="7"/>
      <c r="I63" s="7"/>
    </row>
    <row r="64" spans="1:9" ht="13.8" outlineLevel="7" x14ac:dyDescent="0.25">
      <c r="A64" s="19" t="s">
        <v>115</v>
      </c>
      <c r="B64" s="16" t="s">
        <v>117</v>
      </c>
      <c r="C64" s="17" t="s">
        <v>113</v>
      </c>
      <c r="D64" s="17" t="s">
        <v>116</v>
      </c>
      <c r="E64" s="18">
        <v>36000</v>
      </c>
      <c r="F64" s="18">
        <v>36000</v>
      </c>
      <c r="G64" s="18">
        <v>36000</v>
      </c>
      <c r="H64" s="7"/>
      <c r="I64" s="7"/>
    </row>
    <row r="65" spans="1:9" ht="30.75" customHeight="1" outlineLevel="3" x14ac:dyDescent="0.25">
      <c r="A65" s="9" t="s">
        <v>49</v>
      </c>
      <c r="B65" s="29" t="s">
        <v>50</v>
      </c>
      <c r="C65" s="29"/>
      <c r="D65" s="30"/>
      <c r="E65" s="31">
        <f>E66</f>
        <v>9848946</v>
      </c>
      <c r="F65" s="31">
        <f>F66</f>
        <v>9100179</v>
      </c>
      <c r="G65" s="31">
        <f>G66</f>
        <v>8832419</v>
      </c>
      <c r="H65" s="7"/>
      <c r="I65" s="7"/>
    </row>
    <row r="66" spans="1:9" ht="31.5" customHeight="1" outlineLevel="7" x14ac:dyDescent="0.25">
      <c r="A66" s="14" t="s">
        <v>51</v>
      </c>
      <c r="B66" s="13" t="s">
        <v>52</v>
      </c>
      <c r="C66" s="13"/>
      <c r="D66" s="14"/>
      <c r="E66" s="11">
        <f>E67+E74+E78+E82+E85+E94+E98</f>
        <v>9848946</v>
      </c>
      <c r="F66" s="11">
        <f t="shared" ref="F66:G66" si="13">F67+F74+F78+F82+F85+F94+F98</f>
        <v>9100179</v>
      </c>
      <c r="G66" s="11">
        <f t="shared" si="13"/>
        <v>8832419</v>
      </c>
      <c r="H66" s="7"/>
      <c r="I66" s="7"/>
    </row>
    <row r="67" spans="1:9" ht="41.4" outlineLevel="7" x14ac:dyDescent="0.25">
      <c r="A67" s="60" t="s">
        <v>54</v>
      </c>
      <c r="B67" s="61" t="s">
        <v>55</v>
      </c>
      <c r="C67" s="59"/>
      <c r="D67" s="77"/>
      <c r="E67" s="78">
        <f>E68+E71</f>
        <v>243250</v>
      </c>
      <c r="F67" s="78">
        <f>F68+F71</f>
        <v>267760</v>
      </c>
      <c r="G67" s="78">
        <f>G70+G73</f>
        <v>0</v>
      </c>
      <c r="H67" s="7"/>
      <c r="I67" s="7"/>
    </row>
    <row r="68" spans="1:9" ht="41.4" outlineLevel="7" x14ac:dyDescent="0.25">
      <c r="A68" s="14" t="s">
        <v>77</v>
      </c>
      <c r="B68" s="36" t="s">
        <v>55</v>
      </c>
      <c r="C68" s="13" t="s">
        <v>32</v>
      </c>
      <c r="D68" s="14"/>
      <c r="E68" s="11">
        <f>E69</f>
        <v>196347</v>
      </c>
      <c r="F68" s="11">
        <f>F69</f>
        <v>196347</v>
      </c>
      <c r="G68" s="11">
        <v>0</v>
      </c>
      <c r="H68" s="7"/>
      <c r="I68" s="7"/>
    </row>
    <row r="69" spans="1:9" ht="13.8" outlineLevel="7" x14ac:dyDescent="0.25">
      <c r="A69" s="14" t="s">
        <v>86</v>
      </c>
      <c r="B69" s="36" t="s">
        <v>55</v>
      </c>
      <c r="C69" s="13" t="s">
        <v>45</v>
      </c>
      <c r="D69" s="14" t="s">
        <v>84</v>
      </c>
      <c r="E69" s="11">
        <f>E70</f>
        <v>196347</v>
      </c>
      <c r="F69" s="11">
        <f>F70</f>
        <v>196347</v>
      </c>
      <c r="G69" s="11">
        <v>0</v>
      </c>
      <c r="H69" s="7"/>
      <c r="I69" s="7"/>
    </row>
    <row r="70" spans="1:9" ht="64.5" customHeight="1" outlineLevel="7" x14ac:dyDescent="0.25">
      <c r="A70" s="14" t="s">
        <v>56</v>
      </c>
      <c r="B70" s="36" t="s">
        <v>55</v>
      </c>
      <c r="C70" s="36" t="s">
        <v>45</v>
      </c>
      <c r="D70" s="37" t="s">
        <v>85</v>
      </c>
      <c r="E70" s="32">
        <f>150804+45543</f>
        <v>196347</v>
      </c>
      <c r="F70" s="32">
        <v>196347</v>
      </c>
      <c r="G70" s="32">
        <v>0</v>
      </c>
      <c r="H70" s="7"/>
      <c r="I70" s="7"/>
    </row>
    <row r="71" spans="1:9" ht="27.6" outlineLevel="7" x14ac:dyDescent="0.25">
      <c r="A71" s="14" t="s">
        <v>70</v>
      </c>
      <c r="B71" s="36" t="s">
        <v>55</v>
      </c>
      <c r="C71" s="13" t="s">
        <v>64</v>
      </c>
      <c r="D71" s="14"/>
      <c r="E71" s="11">
        <f>E72</f>
        <v>46903</v>
      </c>
      <c r="F71" s="11">
        <f>F72</f>
        <v>71413</v>
      </c>
      <c r="G71" s="11">
        <v>0</v>
      </c>
      <c r="H71" s="7"/>
      <c r="I71" s="7"/>
    </row>
    <row r="72" spans="1:9" ht="13.8" outlineLevel="3" x14ac:dyDescent="0.25">
      <c r="A72" s="14" t="s">
        <v>86</v>
      </c>
      <c r="B72" s="36" t="s">
        <v>55</v>
      </c>
      <c r="C72" s="13" t="s">
        <v>69</v>
      </c>
      <c r="D72" s="14" t="s">
        <v>84</v>
      </c>
      <c r="E72" s="11">
        <f>E73</f>
        <v>46903</v>
      </c>
      <c r="F72" s="11">
        <f>F73</f>
        <v>71413</v>
      </c>
      <c r="G72" s="11">
        <v>0</v>
      </c>
      <c r="H72" s="7"/>
      <c r="I72" s="7"/>
    </row>
    <row r="73" spans="1:9" ht="28.5" customHeight="1" outlineLevel="7" x14ac:dyDescent="0.25">
      <c r="A73" s="14" t="s">
        <v>56</v>
      </c>
      <c r="B73" s="36" t="s">
        <v>55</v>
      </c>
      <c r="C73" s="36" t="s">
        <v>5</v>
      </c>
      <c r="D73" s="37" t="s">
        <v>85</v>
      </c>
      <c r="E73" s="32">
        <v>46903</v>
      </c>
      <c r="F73" s="32">
        <v>71413</v>
      </c>
      <c r="G73" s="32">
        <v>0</v>
      </c>
      <c r="H73" s="7"/>
      <c r="I73" s="7"/>
    </row>
    <row r="74" spans="1:9" ht="75.75" customHeight="1" outlineLevel="7" x14ac:dyDescent="0.25">
      <c r="A74" s="60" t="s">
        <v>57</v>
      </c>
      <c r="B74" s="61" t="s">
        <v>58</v>
      </c>
      <c r="C74" s="59"/>
      <c r="D74" s="77"/>
      <c r="E74" s="78">
        <f t="shared" ref="E74:G75" si="14">E75</f>
        <v>7400</v>
      </c>
      <c r="F74" s="78">
        <f t="shared" si="14"/>
        <v>7400</v>
      </c>
      <c r="G74" s="78">
        <f t="shared" si="14"/>
        <v>7400</v>
      </c>
      <c r="H74" s="7"/>
      <c r="I74" s="7"/>
    </row>
    <row r="75" spans="1:9" ht="54.75" customHeight="1" outlineLevel="7" x14ac:dyDescent="0.25">
      <c r="A75" s="14" t="s">
        <v>105</v>
      </c>
      <c r="B75" s="35" t="s">
        <v>58</v>
      </c>
      <c r="C75" s="13" t="s">
        <v>64</v>
      </c>
      <c r="D75" s="14"/>
      <c r="E75" s="11">
        <f t="shared" si="14"/>
        <v>7400</v>
      </c>
      <c r="F75" s="11">
        <f t="shared" si="14"/>
        <v>7400</v>
      </c>
      <c r="G75" s="11">
        <f t="shared" si="14"/>
        <v>7400</v>
      </c>
      <c r="H75" s="7"/>
      <c r="I75" s="7"/>
    </row>
    <row r="76" spans="1:9" ht="27" customHeight="1" outlineLevel="7" x14ac:dyDescent="0.25">
      <c r="A76" s="14" t="s">
        <v>79</v>
      </c>
      <c r="B76" s="35" t="s">
        <v>58</v>
      </c>
      <c r="C76" s="13" t="s">
        <v>69</v>
      </c>
      <c r="D76" s="14" t="s">
        <v>78</v>
      </c>
      <c r="E76" s="11">
        <v>7400</v>
      </c>
      <c r="F76" s="11">
        <v>7400</v>
      </c>
      <c r="G76" s="11">
        <v>7400</v>
      </c>
      <c r="H76" s="7"/>
      <c r="I76" s="7"/>
    </row>
    <row r="77" spans="1:9" ht="40.5" customHeight="1" outlineLevel="7" x14ac:dyDescent="0.25">
      <c r="A77" s="14" t="s">
        <v>37</v>
      </c>
      <c r="B77" s="35" t="s">
        <v>58</v>
      </c>
      <c r="C77" s="35" t="s">
        <v>69</v>
      </c>
      <c r="D77" s="38" t="s">
        <v>38</v>
      </c>
      <c r="E77" s="39">
        <v>7400</v>
      </c>
      <c r="F77" s="39">
        <v>7400</v>
      </c>
      <c r="G77" s="39">
        <v>740</v>
      </c>
      <c r="H77" s="7"/>
      <c r="I77" s="7"/>
    </row>
    <row r="78" spans="1:9" ht="42" customHeight="1" outlineLevel="7" x14ac:dyDescent="0.25">
      <c r="A78" s="60" t="s">
        <v>59</v>
      </c>
      <c r="B78" s="61" t="s">
        <v>60</v>
      </c>
      <c r="C78" s="61"/>
      <c r="D78" s="77"/>
      <c r="E78" s="78">
        <f t="shared" ref="E78:G80" si="15">E79</f>
        <v>1160327</v>
      </c>
      <c r="F78" s="78">
        <f t="shared" si="15"/>
        <v>1160327</v>
      </c>
      <c r="G78" s="78">
        <f t="shared" si="15"/>
        <v>1160327</v>
      </c>
      <c r="H78" s="7"/>
      <c r="I78" s="7"/>
    </row>
    <row r="79" spans="1:9" ht="55.5" customHeight="1" outlineLevel="3" x14ac:dyDescent="0.25">
      <c r="A79" s="14" t="s">
        <v>77</v>
      </c>
      <c r="B79" s="41" t="s">
        <v>60</v>
      </c>
      <c r="C79" s="13" t="s">
        <v>32</v>
      </c>
      <c r="D79" s="14"/>
      <c r="E79" s="11">
        <f t="shared" si="15"/>
        <v>1160327</v>
      </c>
      <c r="F79" s="11">
        <f t="shared" si="15"/>
        <v>1160327</v>
      </c>
      <c r="G79" s="11">
        <f t="shared" si="15"/>
        <v>1160327</v>
      </c>
      <c r="H79" s="7"/>
      <c r="I79" s="7"/>
    </row>
    <row r="80" spans="1:9" ht="25.5" customHeight="1" outlineLevel="7" x14ac:dyDescent="0.25">
      <c r="A80" s="14" t="s">
        <v>79</v>
      </c>
      <c r="B80" s="41" t="s">
        <v>60</v>
      </c>
      <c r="C80" s="13" t="s">
        <v>45</v>
      </c>
      <c r="D80" s="14" t="s">
        <v>78</v>
      </c>
      <c r="E80" s="11">
        <f t="shared" si="15"/>
        <v>1160327</v>
      </c>
      <c r="F80" s="11">
        <f t="shared" si="15"/>
        <v>1160327</v>
      </c>
      <c r="G80" s="11">
        <f t="shared" si="15"/>
        <v>1160327</v>
      </c>
      <c r="H80" s="7"/>
      <c r="I80" s="7"/>
    </row>
    <row r="81" spans="1:10" ht="54.75" customHeight="1" outlineLevel="7" x14ac:dyDescent="0.25">
      <c r="A81" s="14" t="s">
        <v>61</v>
      </c>
      <c r="B81" s="41" t="s">
        <v>60</v>
      </c>
      <c r="C81" s="41" t="s">
        <v>45</v>
      </c>
      <c r="D81" s="42" t="s">
        <v>87</v>
      </c>
      <c r="E81" s="43">
        <f>891188+269139</f>
        <v>1160327</v>
      </c>
      <c r="F81" s="43">
        <v>1160327</v>
      </c>
      <c r="G81" s="43">
        <v>1160327</v>
      </c>
      <c r="H81" s="7"/>
      <c r="I81" s="7"/>
      <c r="J81" s="81"/>
    </row>
    <row r="82" spans="1:10" ht="51.75" customHeight="1" outlineLevel="7" x14ac:dyDescent="0.25">
      <c r="A82" s="70" t="s">
        <v>133</v>
      </c>
      <c r="B82" s="71" t="s">
        <v>134</v>
      </c>
      <c r="C82" s="79"/>
      <c r="D82" s="79"/>
      <c r="E82" s="80">
        <v>555024</v>
      </c>
      <c r="F82" s="80">
        <v>0</v>
      </c>
      <c r="G82" s="80">
        <v>0</v>
      </c>
      <c r="H82" s="7"/>
      <c r="I82" s="7"/>
    </row>
    <row r="83" spans="1:10" ht="31.5" customHeight="1" x14ac:dyDescent="0.25">
      <c r="A83" s="67" t="s">
        <v>135</v>
      </c>
      <c r="B83" s="68" t="s">
        <v>134</v>
      </c>
      <c r="C83" s="68" t="s">
        <v>136</v>
      </c>
      <c r="D83" s="68"/>
      <c r="E83" s="69">
        <v>555024</v>
      </c>
      <c r="F83" s="69">
        <v>0</v>
      </c>
      <c r="G83" s="69">
        <v>0</v>
      </c>
      <c r="H83" s="7"/>
      <c r="I83" s="7"/>
    </row>
    <row r="84" spans="1:10" ht="50.25" customHeight="1" x14ac:dyDescent="0.25">
      <c r="A84" s="56" t="s">
        <v>137</v>
      </c>
      <c r="B84" s="57" t="s">
        <v>134</v>
      </c>
      <c r="C84" s="57" t="s">
        <v>136</v>
      </c>
      <c r="D84" s="57" t="s">
        <v>138</v>
      </c>
      <c r="E84" s="58">
        <v>555024</v>
      </c>
      <c r="F84" s="58">
        <v>0</v>
      </c>
      <c r="G84" s="58">
        <v>0</v>
      </c>
      <c r="H84" s="7"/>
      <c r="I84" s="7"/>
    </row>
    <row r="85" spans="1:10" ht="54.75" customHeight="1" x14ac:dyDescent="0.25">
      <c r="A85" s="60" t="s">
        <v>62</v>
      </c>
      <c r="B85" s="61" t="s">
        <v>63</v>
      </c>
      <c r="C85" s="61"/>
      <c r="D85" s="77"/>
      <c r="E85" s="78">
        <f>E88+E91+E93</f>
        <v>5352028</v>
      </c>
      <c r="F85" s="78">
        <f t="shared" ref="F85:G85" si="16">F88+F91+F93</f>
        <v>5133775</v>
      </c>
      <c r="G85" s="78">
        <f t="shared" si="16"/>
        <v>5133775</v>
      </c>
      <c r="H85" s="7"/>
      <c r="I85" s="7"/>
    </row>
    <row r="86" spans="1:10" ht="71.25" customHeight="1" x14ac:dyDescent="0.25">
      <c r="A86" s="14" t="s">
        <v>77</v>
      </c>
      <c r="B86" s="44" t="s">
        <v>63</v>
      </c>
      <c r="C86" s="13" t="s">
        <v>32</v>
      </c>
      <c r="D86" s="14"/>
      <c r="E86" s="11">
        <f>E87</f>
        <v>3867028</v>
      </c>
      <c r="F86" s="11">
        <f>F87</f>
        <v>3867028</v>
      </c>
      <c r="G86" s="11">
        <f t="shared" ref="G86:G87" si="17">G87</f>
        <v>3867028</v>
      </c>
      <c r="H86" s="7"/>
      <c r="I86" s="7"/>
    </row>
    <row r="87" spans="1:10" ht="31.5" customHeight="1" x14ac:dyDescent="0.25">
      <c r="A87" s="14" t="s">
        <v>79</v>
      </c>
      <c r="B87" s="44" t="s">
        <v>63</v>
      </c>
      <c r="C87" s="13" t="s">
        <v>45</v>
      </c>
      <c r="D87" s="14" t="s">
        <v>78</v>
      </c>
      <c r="E87" s="11">
        <f>E88</f>
        <v>3867028</v>
      </c>
      <c r="F87" s="11">
        <f>F88</f>
        <v>3867028</v>
      </c>
      <c r="G87" s="11">
        <f t="shared" si="17"/>
        <v>3867028</v>
      </c>
      <c r="H87" s="7"/>
      <c r="I87" s="7"/>
    </row>
    <row r="88" spans="1:10" ht="60" customHeight="1" x14ac:dyDescent="0.25">
      <c r="A88" s="14" t="s">
        <v>53</v>
      </c>
      <c r="B88" s="44" t="s">
        <v>63</v>
      </c>
      <c r="C88" s="44" t="s">
        <v>45</v>
      </c>
      <c r="D88" s="45" t="s">
        <v>88</v>
      </c>
      <c r="E88" s="34">
        <f>2970067+896961</f>
        <v>3867028</v>
      </c>
      <c r="F88" s="34">
        <f t="shared" ref="F88:G88" si="18">2970067+896961</f>
        <v>3867028</v>
      </c>
      <c r="G88" s="34">
        <f t="shared" si="18"/>
        <v>3867028</v>
      </c>
    </row>
    <row r="89" spans="1:10" ht="32.25" customHeight="1" x14ac:dyDescent="0.25">
      <c r="A89" s="14" t="s">
        <v>70</v>
      </c>
      <c r="B89" s="44" t="s">
        <v>63</v>
      </c>
      <c r="C89" s="13" t="s">
        <v>64</v>
      </c>
      <c r="D89" s="14"/>
      <c r="E89" s="11">
        <f t="shared" ref="E89:G89" si="19">E90</f>
        <v>1480000</v>
      </c>
      <c r="F89" s="11">
        <f t="shared" si="19"/>
        <v>1264747</v>
      </c>
      <c r="G89" s="11">
        <f t="shared" si="19"/>
        <v>1264747</v>
      </c>
    </row>
    <row r="90" spans="1:10" ht="38.25" customHeight="1" x14ac:dyDescent="0.25">
      <c r="A90" s="14" t="s">
        <v>79</v>
      </c>
      <c r="B90" s="44" t="s">
        <v>63</v>
      </c>
      <c r="C90" s="13" t="s">
        <v>69</v>
      </c>
      <c r="D90" s="14" t="s">
        <v>78</v>
      </c>
      <c r="E90" s="11">
        <f>E91</f>
        <v>1480000</v>
      </c>
      <c r="F90" s="11">
        <f>F91</f>
        <v>1264747</v>
      </c>
      <c r="G90" s="11">
        <f>G91</f>
        <v>1264747</v>
      </c>
    </row>
    <row r="91" spans="1:10" ht="71.25" customHeight="1" x14ac:dyDescent="0.25">
      <c r="A91" s="14" t="s">
        <v>53</v>
      </c>
      <c r="B91" s="44" t="s">
        <v>63</v>
      </c>
      <c r="C91" s="44" t="s">
        <v>69</v>
      </c>
      <c r="D91" s="45" t="s">
        <v>88</v>
      </c>
      <c r="E91" s="34">
        <f>930000+550000</f>
        <v>1480000</v>
      </c>
      <c r="F91" s="34">
        <f>714747+550000</f>
        <v>1264747</v>
      </c>
      <c r="G91" s="34">
        <f>714747+550000</f>
        <v>1264747</v>
      </c>
    </row>
    <row r="92" spans="1:10" ht="33" customHeight="1" x14ac:dyDescent="0.25">
      <c r="A92" s="14" t="s">
        <v>47</v>
      </c>
      <c r="B92" s="44" t="s">
        <v>63</v>
      </c>
      <c r="C92" s="13" t="s">
        <v>83</v>
      </c>
      <c r="D92" s="14"/>
      <c r="E92" s="11">
        <v>5000</v>
      </c>
      <c r="F92" s="11">
        <v>2000</v>
      </c>
      <c r="G92" s="11">
        <v>2000</v>
      </c>
    </row>
    <row r="93" spans="1:10" ht="28.5" customHeight="1" x14ac:dyDescent="0.25">
      <c r="A93" s="14" t="s">
        <v>79</v>
      </c>
      <c r="B93" s="44" t="s">
        <v>63</v>
      </c>
      <c r="C93" s="44" t="s">
        <v>48</v>
      </c>
      <c r="D93" s="45" t="s">
        <v>88</v>
      </c>
      <c r="E93" s="34">
        <v>5000</v>
      </c>
      <c r="F93" s="34">
        <v>2000</v>
      </c>
      <c r="G93" s="34">
        <v>2000</v>
      </c>
    </row>
    <row r="94" spans="1:10" ht="72.75" customHeight="1" x14ac:dyDescent="0.25">
      <c r="A94" s="63" t="s">
        <v>120</v>
      </c>
      <c r="B94" s="64" t="s">
        <v>110</v>
      </c>
      <c r="C94" s="49"/>
      <c r="D94" s="50"/>
      <c r="E94" s="51">
        <f>E95</f>
        <v>2525417</v>
      </c>
      <c r="F94" s="51">
        <f t="shared" ref="F94:G96" si="20">F95</f>
        <v>2525417</v>
      </c>
      <c r="G94" s="51">
        <f t="shared" si="20"/>
        <v>2525417</v>
      </c>
    </row>
    <row r="95" spans="1:10" ht="74.25" customHeight="1" x14ac:dyDescent="0.25">
      <c r="A95" s="14" t="s">
        <v>120</v>
      </c>
      <c r="B95" s="66" t="s">
        <v>110</v>
      </c>
      <c r="C95" s="53" t="s">
        <v>32</v>
      </c>
      <c r="D95" s="54"/>
      <c r="E95" s="25">
        <f>E96</f>
        <v>2525417</v>
      </c>
      <c r="F95" s="25">
        <f t="shared" si="20"/>
        <v>2525417</v>
      </c>
      <c r="G95" s="25">
        <f t="shared" si="20"/>
        <v>2525417</v>
      </c>
    </row>
    <row r="96" spans="1:10" ht="30.75" customHeight="1" x14ac:dyDescent="0.25">
      <c r="A96" s="14" t="s">
        <v>79</v>
      </c>
      <c r="B96" s="46" t="s">
        <v>110</v>
      </c>
      <c r="C96" s="13" t="s">
        <v>45</v>
      </c>
      <c r="D96" s="14" t="s">
        <v>78</v>
      </c>
      <c r="E96" s="11">
        <f>E97</f>
        <v>2525417</v>
      </c>
      <c r="F96" s="11">
        <f t="shared" si="20"/>
        <v>2525417</v>
      </c>
      <c r="G96" s="11">
        <f t="shared" si="20"/>
        <v>2525417</v>
      </c>
    </row>
    <row r="97" spans="1:7" ht="54.75" customHeight="1" x14ac:dyDescent="0.25">
      <c r="A97" s="14" t="s">
        <v>53</v>
      </c>
      <c r="B97" s="46" t="s">
        <v>110</v>
      </c>
      <c r="C97" s="46" t="s">
        <v>45</v>
      </c>
      <c r="D97" s="47" t="s">
        <v>88</v>
      </c>
      <c r="E97" s="48">
        <f>1939644+585773</f>
        <v>2525417</v>
      </c>
      <c r="F97" s="48">
        <f t="shared" ref="F97:G97" si="21">1939644+585773</f>
        <v>2525417</v>
      </c>
      <c r="G97" s="48">
        <f t="shared" si="21"/>
        <v>2525417</v>
      </c>
    </row>
    <row r="98" spans="1:7" ht="41.25" customHeight="1" x14ac:dyDescent="0.25">
      <c r="A98" s="60" t="s">
        <v>65</v>
      </c>
      <c r="B98" s="61" t="s">
        <v>66</v>
      </c>
      <c r="C98" s="59"/>
      <c r="D98" s="77"/>
      <c r="E98" s="78">
        <v>5500</v>
      </c>
      <c r="F98" s="78">
        <v>5500</v>
      </c>
      <c r="G98" s="78">
        <v>5500</v>
      </c>
    </row>
    <row r="99" spans="1:7" ht="24.75" customHeight="1" x14ac:dyDescent="0.25">
      <c r="A99" s="14" t="s">
        <v>89</v>
      </c>
      <c r="B99" s="49" t="s">
        <v>66</v>
      </c>
      <c r="C99" s="13" t="s">
        <v>82</v>
      </c>
      <c r="D99" s="14"/>
      <c r="E99" s="11">
        <v>5500</v>
      </c>
      <c r="F99" s="11">
        <v>5500</v>
      </c>
      <c r="G99" s="11">
        <v>5500</v>
      </c>
    </row>
    <row r="100" spans="1:7" ht="30" customHeight="1" x14ac:dyDescent="0.25">
      <c r="A100" s="14" t="s">
        <v>79</v>
      </c>
      <c r="B100" s="49" t="s">
        <v>66</v>
      </c>
      <c r="C100" s="13" t="s">
        <v>67</v>
      </c>
      <c r="D100" s="14" t="s">
        <v>78</v>
      </c>
      <c r="E100" s="11">
        <v>5500</v>
      </c>
      <c r="F100" s="11">
        <v>5500</v>
      </c>
      <c r="G100" s="11">
        <v>5500</v>
      </c>
    </row>
    <row r="101" spans="1:7" ht="27" customHeight="1" x14ac:dyDescent="0.25">
      <c r="A101" s="14" t="s">
        <v>68</v>
      </c>
      <c r="B101" s="49" t="s">
        <v>66</v>
      </c>
      <c r="C101" s="49" t="s">
        <v>67</v>
      </c>
      <c r="D101" s="50" t="s">
        <v>90</v>
      </c>
      <c r="E101" s="51">
        <v>5500</v>
      </c>
      <c r="F101" s="51">
        <v>5500</v>
      </c>
      <c r="G101" s="51">
        <v>5500</v>
      </c>
    </row>
    <row r="102" spans="1:7" ht="27" customHeight="1" x14ac:dyDescent="0.25">
      <c r="A102" s="9" t="s">
        <v>91</v>
      </c>
      <c r="B102" s="40"/>
      <c r="C102" s="40"/>
      <c r="D102" s="52"/>
      <c r="E102" s="31">
        <v>0</v>
      </c>
      <c r="F102" s="31">
        <v>396249</v>
      </c>
      <c r="G102" s="31">
        <v>806118</v>
      </c>
    </row>
    <row r="103" spans="1:7" ht="30" customHeight="1" x14ac:dyDescent="0.25">
      <c r="A103" s="9" t="s">
        <v>107</v>
      </c>
      <c r="B103" s="26"/>
      <c r="C103" s="26"/>
      <c r="D103" s="26"/>
      <c r="E103" s="27">
        <f>E102+E65+E14</f>
        <v>15786250</v>
      </c>
      <c r="F103" s="27">
        <f>F102+F65+F14</f>
        <v>14872260</v>
      </c>
      <c r="G103" s="27">
        <f>G102+G65+G14</f>
        <v>14856000</v>
      </c>
    </row>
    <row r="104" spans="1:7" ht="51.75" customHeight="1" x14ac:dyDescent="0.25">
      <c r="A104" s="7"/>
      <c r="B104" s="7"/>
      <c r="C104" s="7"/>
      <c r="D104" s="7"/>
      <c r="E104" s="7"/>
      <c r="F104" s="7"/>
      <c r="G104" s="7"/>
    </row>
    <row r="105" spans="1:7" ht="65.25" customHeight="1" x14ac:dyDescent="0.25">
      <c r="A105" s="7"/>
      <c r="B105" s="7"/>
      <c r="C105" s="7"/>
      <c r="D105" s="7"/>
      <c r="E105" s="20"/>
      <c r="F105" s="7"/>
      <c r="G105" s="7"/>
    </row>
  </sheetData>
  <mergeCells count="7">
    <mergeCell ref="A10:D10"/>
    <mergeCell ref="A1:D1"/>
    <mergeCell ref="F1:G1"/>
    <mergeCell ref="C2:G2"/>
    <mergeCell ref="F3:G3"/>
    <mergeCell ref="A5:G8"/>
    <mergeCell ref="A9:D9"/>
  </mergeCells>
  <pageMargins left="0.74803149606299213" right="0.31496062992125984" top="0.47244094488188981" bottom="0.15748031496062992" header="0.51181102362204722" footer="0.15748031496062992"/>
  <pageSetup paperSize="9" scale="55" orientation="portrait" r:id="rId1"/>
  <headerFooter alignWithMargins="0"/>
  <rowBreaks count="2" manualBreakCount="2">
    <brk id="35" max="7" man="1"/>
    <brk id="69" max="7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5</vt:lpstr>
      <vt:lpstr>Приложение 5 (3)</vt:lpstr>
      <vt:lpstr>'Приложение 5'!Область_печати</vt:lpstr>
      <vt:lpstr>'Приложение 5 (3)'!Область_печати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Selsovet1</dc:creator>
  <dc:description>POI HSSF rep:2.51.0.102</dc:description>
  <cp:lastModifiedBy>User</cp:lastModifiedBy>
  <cp:lastPrinted>2024-11-14T02:17:16Z</cp:lastPrinted>
  <dcterms:created xsi:type="dcterms:W3CDTF">2020-11-12T07:59:07Z</dcterms:created>
  <dcterms:modified xsi:type="dcterms:W3CDTF">2024-11-14T12:51:35Z</dcterms:modified>
</cp:coreProperties>
</file>