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Бюджет!$J$172</definedName>
  </definedNames>
  <calcPr calcId="145621"/>
</workbook>
</file>

<file path=xl/calcChain.xml><?xml version="1.0" encoding="utf-8"?>
<calcChain xmlns="http://schemas.openxmlformats.org/spreadsheetml/2006/main">
  <c r="F168" i="1" l="1"/>
  <c r="G168" i="1"/>
  <c r="G12" i="1"/>
  <c r="G13" i="1"/>
  <c r="G14" i="1"/>
  <c r="G50" i="1"/>
  <c r="G25" i="1"/>
  <c r="F12" i="1"/>
  <c r="H24" i="1"/>
  <c r="H23" i="1"/>
  <c r="G101" i="1"/>
  <c r="F101" i="1"/>
  <c r="G94" i="1"/>
  <c r="G95" i="1" s="1"/>
  <c r="G91" i="1"/>
  <c r="G92" i="1" s="1"/>
  <c r="F91" i="1"/>
  <c r="F92" i="1" s="1"/>
  <c r="F25" i="1"/>
  <c r="G147" i="1"/>
  <c r="F147" i="1"/>
  <c r="G158" i="1"/>
  <c r="G159" i="1" s="1"/>
  <c r="G155" i="1"/>
  <c r="G156" i="1" s="1"/>
  <c r="G152" i="1"/>
  <c r="G153" i="1" s="1"/>
  <c r="G149" i="1"/>
  <c r="G150" i="1" s="1"/>
  <c r="F136" i="1"/>
  <c r="G122" i="1"/>
  <c r="F122" i="1"/>
  <c r="G141" i="1"/>
  <c r="G142" i="1" s="1"/>
  <c r="G137" i="1"/>
  <c r="G136" i="1" s="1"/>
  <c r="G139" i="1"/>
  <c r="G134" i="1"/>
  <c r="G133" i="1" s="1"/>
  <c r="G132" i="1" s="1"/>
  <c r="G130" i="1"/>
  <c r="G131" i="1" s="1"/>
  <c r="G110" i="1"/>
  <c r="G109" i="1" s="1"/>
  <c r="G108" i="1" s="1"/>
  <c r="G120" i="1" l="1"/>
  <c r="G121" i="1" s="1"/>
  <c r="F120" i="1"/>
  <c r="G66" i="1"/>
  <c r="G65" i="1" s="1"/>
  <c r="G64" i="1" s="1"/>
  <c r="F58" i="1"/>
  <c r="F57" i="1" s="1"/>
  <c r="F56" i="1" s="1"/>
  <c r="F51" i="1" s="1"/>
  <c r="F50" i="1" s="1"/>
  <c r="G48" i="1"/>
  <c r="G47" i="1" s="1"/>
  <c r="G46" i="1" s="1"/>
  <c r="G45" i="1" s="1"/>
  <c r="G43" i="1"/>
  <c r="G42" i="1" s="1"/>
  <c r="G41" i="1" s="1"/>
  <c r="G39" i="1"/>
  <c r="G38" i="1" s="1"/>
  <c r="G36" i="1"/>
  <c r="G35" i="1" s="1"/>
  <c r="G33" i="1"/>
  <c r="G32" i="1" s="1"/>
  <c r="G21" i="1"/>
  <c r="G20" i="1" s="1"/>
  <c r="G19" i="1" s="1"/>
  <c r="G17" i="1"/>
  <c r="G16" i="1" s="1"/>
  <c r="G15" i="1" s="1"/>
  <c r="G31" i="1" l="1"/>
  <c r="G26" i="1" s="1"/>
  <c r="H26" i="1" s="1"/>
  <c r="H15" i="1"/>
  <c r="H16" i="1"/>
  <c r="H17" i="1"/>
  <c r="H18" i="1"/>
  <c r="H19" i="1"/>
  <c r="H20" i="1"/>
  <c r="H21" i="1"/>
  <c r="H22" i="1"/>
  <c r="H25" i="1"/>
  <c r="H27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91" i="1"/>
  <c r="H92" i="1"/>
  <c r="H93" i="1"/>
  <c r="H94" i="1"/>
  <c r="H95" i="1"/>
  <c r="H84" i="1"/>
  <c r="H85" i="1"/>
  <c r="H86" i="1"/>
  <c r="H87" i="1"/>
  <c r="H88" i="1"/>
  <c r="H96" i="1"/>
  <c r="H97" i="1"/>
  <c r="H101" i="1"/>
  <c r="H102" i="1"/>
  <c r="H103" i="1"/>
  <c r="H104" i="1"/>
  <c r="H105" i="1"/>
  <c r="H106" i="1"/>
  <c r="H107" i="1"/>
  <c r="H98" i="1"/>
  <c r="H99" i="1"/>
  <c r="H100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2" i="1"/>
  <c r="H31" i="1" l="1"/>
  <c r="H13" i="1"/>
  <c r="H14" i="1"/>
</calcChain>
</file>

<file path=xl/sharedStrings.xml><?xml version="1.0" encoding="utf-8"?>
<sst xmlns="http://schemas.openxmlformats.org/spreadsheetml/2006/main" count="679" uniqueCount="289">
  <si>
    <t>№ п/п</t>
  </si>
  <si>
    <t>Наименование кода</t>
  </si>
  <si>
    <t>КЦСР</t>
  </si>
  <si>
    <t>КВР</t>
  </si>
  <si>
    <t>КФСР</t>
  </si>
  <si>
    <t>Ассигнования 2017 год</t>
  </si>
  <si>
    <t>1</t>
  </si>
  <si>
    <t>0000000000</t>
  </si>
  <si>
    <t>2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</si>
  <si>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</si>
  <si>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</si>
  <si>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3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</si>
  <si>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</si>
  <si>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</si>
  <si>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4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</si>
  <si>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</si>
  <si>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</si>
  <si>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5</t>
  </si>
  <si>
    <t>Иные межбюджетные трансферты</t>
  </si>
  <si>
    <t>540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</si>
  <si>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</si>
  <si>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</si>
  <si>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</si>
  <si>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</si>
  <si>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8</t>
  </si>
  <si>
    <t>Межбюджетные трансферты на осуществление полномочий поселений, связанных с размещением нормативно-правовой базы поселений в средствах массовой информации,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</si>
  <si>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0190091380</t>
  </si>
  <si>
    <t>9</t>
  </si>
  <si>
    <t>10</t>
  </si>
  <si>
    <t>Другие общегосударственные вопросы</t>
  </si>
  <si>
    <t>0113</t>
  </si>
  <si>
    <t>11</t>
  </si>
  <si>
    <t>12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</si>
  <si>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</si>
  <si>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</si>
  <si>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13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</si>
  <si>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</si>
  <si>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</si>
  <si>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14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</si>
  <si>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</si>
  <si>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0210074120</t>
  </si>
  <si>
    <t>15</t>
  </si>
  <si>
    <t>Прочая закупка товаров, работ и услуг для обеспечения государственных (муниципальных) нужд</t>
  </si>
  <si>
    <t>244</t>
  </si>
  <si>
    <t>16</t>
  </si>
  <si>
    <t>Обеспечение пожарной безопасности</t>
  </si>
  <si>
    <t>0310</t>
  </si>
  <si>
    <t>17</t>
  </si>
  <si>
    <t>18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</si>
  <si>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</si>
  <si>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0210093130</t>
  </si>
  <si>
    <t>19</t>
  </si>
  <si>
    <t>Фонд оплаты труда государственных (муниципальных) органов</t>
  </si>
  <si>
    <t>121</t>
  </si>
  <si>
    <t>20</t>
  </si>
  <si>
    <t>21</t>
  </si>
  <si>
    <t>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</si>
  <si>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</si>
  <si>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</si>
  <si>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23</t>
  </si>
  <si>
    <t>24</t>
  </si>
  <si>
    <t>25</t>
  </si>
  <si>
    <t>26</t>
  </si>
  <si>
    <t>27</t>
  </si>
  <si>
    <t>28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</si>
  <si>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</si>
  <si>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02100S4120</t>
  </si>
  <si>
    <t>29</t>
  </si>
  <si>
    <t>30</t>
  </si>
  <si>
    <t>31</t>
  </si>
  <si>
    <t>32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</si>
  <si>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</si>
  <si>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</si>
  <si>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33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</si>
  <si>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</si>
  <si>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</si>
  <si>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34</t>
  </si>
  <si>
    <t>35</t>
  </si>
  <si>
    <t>36</t>
  </si>
  <si>
    <t>37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</si>
  <si>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</si>
  <si>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</si>
  <si>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38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</si>
  <si>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</si>
  <si>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</si>
  <si>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39</t>
  </si>
  <si>
    <t>Расходы за счет средств краевой субсидии на реализацию мероприятий, направленных на повышение безопасности дорожного движения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</si>
  <si>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0310074920</t>
  </si>
  <si>
    <t>40</t>
  </si>
  <si>
    <t>41</t>
  </si>
  <si>
    <t>Дорожное хозяйство (дорожные фонды)</t>
  </si>
  <si>
    <t>0409</t>
  </si>
  <si>
    <t>42</t>
  </si>
  <si>
    <t>43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</si>
  <si>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</si>
  <si>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0310075080</t>
  </si>
  <si>
    <t>44</t>
  </si>
  <si>
    <t>45</t>
  </si>
  <si>
    <t>46</t>
  </si>
  <si>
    <t>47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</si>
  <si>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</si>
  <si>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0310075090</t>
  </si>
  <si>
    <t>48</t>
  </si>
  <si>
    <t>49</t>
  </si>
  <si>
    <t>50</t>
  </si>
  <si>
    <t>51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</si>
  <si>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</si>
  <si>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</si>
  <si>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52</t>
  </si>
  <si>
    <t>53</t>
  </si>
  <si>
    <t>54</t>
  </si>
  <si>
    <t>55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</si>
  <si>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</si>
  <si>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0310094130</t>
  </si>
  <si>
    <t>56</t>
  </si>
  <si>
    <t>57</t>
  </si>
  <si>
    <t>58</t>
  </si>
  <si>
    <t>59</t>
  </si>
  <si>
    <t>Софинансирование расходов за счет средств поселения на реализацию мероприятий, направленных на повышение безопасности дорожного движения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</si>
  <si>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03100S4920</t>
  </si>
  <si>
    <t>60</t>
  </si>
  <si>
    <t>61</t>
  </si>
  <si>
    <t>62</t>
  </si>
  <si>
    <t>63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</si>
  <si>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</si>
  <si>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03100S5080</t>
  </si>
  <si>
    <t>64</t>
  </si>
  <si>
    <t>65</t>
  </si>
  <si>
    <t>66</t>
  </si>
  <si>
    <t>67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</si>
  <si>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</si>
  <si>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03100S5090</t>
  </si>
  <si>
    <t>68</t>
  </si>
  <si>
    <t>69</t>
  </si>
  <si>
    <t>70</t>
  </si>
  <si>
    <t>71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</si>
  <si>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</si>
  <si>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0320000000</t>
  </si>
  <si>
    <t>72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</si>
  <si>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</si>
  <si>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</si>
  <si>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73</t>
  </si>
  <si>
    <t>74</t>
  </si>
  <si>
    <t>Благоустройство</t>
  </si>
  <si>
    <t>0503</t>
  </si>
  <si>
    <t>75</t>
  </si>
  <si>
    <t>76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</si>
  <si>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</si>
  <si>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</si>
  <si>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77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</si>
  <si>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</si>
  <si>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</si>
  <si>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78</t>
  </si>
  <si>
    <t>79</t>
  </si>
  <si>
    <t>Жилищное хозяйство</t>
  </si>
  <si>
    <t>0501</t>
  </si>
  <si>
    <t>80</t>
  </si>
  <si>
    <t>81</t>
  </si>
  <si>
    <t>0330095320</t>
  </si>
  <si>
    <t>82</t>
  </si>
  <si>
    <t>83</t>
  </si>
  <si>
    <t>84</t>
  </si>
  <si>
    <t>85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</si>
  <si>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</si>
  <si>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</si>
  <si>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>86</t>
  </si>
  <si>
    <t>87</t>
  </si>
  <si>
    <t>Другие вопросы в области жилищно-коммунального хозяйства</t>
  </si>
  <si>
    <t>0505</t>
  </si>
  <si>
    <t>88</t>
  </si>
  <si>
    <t>89</t>
  </si>
  <si>
    <t>90</t>
  </si>
  <si>
    <t>91</t>
  </si>
  <si>
    <t>92</t>
  </si>
  <si>
    <t>93</t>
  </si>
  <si>
    <t>94</t>
  </si>
  <si>
    <t>95</t>
  </si>
  <si>
    <t>Непрограммные расходы Белоярского сельского Совета депутатов</t>
  </si>
  <si>
    <t>7100000000</t>
  </si>
  <si>
    <t>96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</si>
  <si>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</si>
  <si>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7110000000</t>
  </si>
  <si>
    <t>97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</si>
  <si>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</si>
  <si>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7110090120</t>
  </si>
  <si>
    <t>98</t>
  </si>
  <si>
    <t>99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</si>
  <si>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</si>
  <si>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</si>
  <si>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100</t>
  </si>
  <si>
    <t>101</t>
  </si>
  <si>
    <t>102</t>
  </si>
  <si>
    <t>103</t>
  </si>
  <si>
    <t>104</t>
  </si>
  <si>
    <t>Уплата иных платежей</t>
  </si>
  <si>
    <t>853</t>
  </si>
  <si>
    <t>105</t>
  </si>
  <si>
    <t>106</t>
  </si>
  <si>
    <t>107</t>
  </si>
  <si>
    <t>Непрограммные расходы Администрации Белоярского сельсовета</t>
  </si>
  <si>
    <t>7200000000</t>
  </si>
  <si>
    <t>108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</si>
  <si>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</si>
  <si>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</si>
  <si>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109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</si>
  <si>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</si>
  <si>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</si>
  <si>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110</t>
  </si>
  <si>
    <t>111</t>
  </si>
  <si>
    <t>Мобилизационная и вневойсковая подготовка</t>
  </si>
  <si>
    <t>0203</t>
  </si>
  <si>
    <t>112</t>
  </si>
  <si>
    <t>113</t>
  </si>
  <si>
    <t>114</t>
  </si>
  <si>
    <t>115</t>
  </si>
  <si>
    <t>116</t>
  </si>
  <si>
    <t>117</t>
  </si>
  <si>
    <t>118</t>
  </si>
  <si>
    <t>119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</si>
  <si>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</si>
  <si>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</si>
  <si>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120</t>
  </si>
  <si>
    <t>122</t>
  </si>
  <si>
    <t>123</t>
  </si>
  <si>
    <t>Глава Белоярского сельсовета в рамках непрограммных расходов Администрации Белоярского сельсовета</t>
  </si>
  <si>
    <t>7210090110</t>
  </si>
  <si>
    <t>124</t>
  </si>
  <si>
    <t>125</t>
  </si>
  <si>
    <t>Функционирование высшего должностного лица субъекта Российской Федерации и муниципального образования</t>
  </si>
  <si>
    <t>0102</t>
  </si>
  <si>
    <t>126</t>
  </si>
  <si>
    <t>127</t>
  </si>
  <si>
    <t>128</t>
  </si>
  <si>
    <t>130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</si>
  <si>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</si>
  <si>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</si>
  <si>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131</t>
  </si>
  <si>
    <t>132</t>
  </si>
  <si>
    <t>133</t>
  </si>
  <si>
    <t>134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</si>
  <si>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</si>
  <si>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</si>
  <si>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135</t>
  </si>
  <si>
    <t>136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</si>
  <si>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</si>
  <si>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</si>
  <si>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</si>
  <si>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</si>
  <si>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</si>
  <si>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</si>
  <si>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</si>
  <si>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</si>
  <si>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</si>
  <si>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</si>
  <si>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</si>
  <si>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</si>
  <si>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</si>
  <si>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Резервный фонд в рамках непрограммных расходов Администрации Белоярского сельсовета</t>
  </si>
  <si>
    <t>7210091110</t>
  </si>
  <si>
    <t>148</t>
  </si>
  <si>
    <t>Резервные средства</t>
  </si>
  <si>
    <t>870</t>
  </si>
  <si>
    <t>149</t>
  </si>
  <si>
    <t>Резервные фонды</t>
  </si>
  <si>
    <t>0111</t>
  </si>
  <si>
    <t>150</t>
  </si>
  <si>
    <t>151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</si>
  <si>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</si>
  <si>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</si>
  <si>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152</t>
  </si>
  <si>
    <t>Уплата прочих налогов, сборов</t>
  </si>
  <si>
    <t>852</t>
  </si>
  <si>
    <t>153</t>
  </si>
  <si>
    <t>154</t>
  </si>
  <si>
    <t xml:space="preserve">К ПОСТАНОВЛЕНИЮ Администрации </t>
  </si>
  <si>
    <t>Белоярского сельсовета</t>
  </si>
  <si>
    <t>и непрограммным направлениям деятельности),  группам, и подгруппам видов расходов, разделам, подразделам классификации расходов районного бюджета на 2017 год</t>
  </si>
  <si>
    <t xml:space="preserve">Распределение бюджетных ассигнований по целевым статьям (муниципальным программам Белоярскогто сельсовета </t>
  </si>
  <si>
    <t>% исполнения</t>
  </si>
  <si>
    <t>ПРИЛОЖЕНИЕ № 5</t>
  </si>
  <si>
    <t>Коммунальное хозяйство</t>
  </si>
  <si>
    <t>0190095580</t>
  </si>
  <si>
    <t>0502</t>
  </si>
  <si>
    <t>0190091220</t>
  </si>
  <si>
    <t>155</t>
  </si>
  <si>
    <t>156</t>
  </si>
  <si>
    <t>157</t>
  </si>
  <si>
    <t xml:space="preserve">Исполнено на 01.07.2017 года </t>
  </si>
  <si>
    <t>от 07.08.2017 г.  № 56а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</si>
</sst>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0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165" fontId="8" fillId="0" borderId="0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0" fontId="9" fillId="0" borderId="0" xfId="0" applyFont="1"/>
    <xf numFmtId="4" fontId="2" fillId="0" borderId="1" xfId="0" applyNumberFormat="1" applyFont="1" applyBorder="1" applyAlignment="1" applyProtection="1">
      <alignment horizontal="right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165" fontId="5" fillId="0" borderId="1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4" fontId="10" fillId="2" borderId="1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168"/>
  <sheetViews>
    <sheetView showGridLines="0" tabSelected="1" topLeftCell="A146" workbookViewId="0">
      <selection activeCell="C2" sqref="C2"/>
    </sheetView>
  </sheetViews>
  <sheetFormatPr defaultRowHeight="12.75" customHeight="1" outlineLevelRow="7" x14ac:dyDescent="0.2"/>
  <cols>
    <col min="1" max="1" width="5.42578125" customWidth="1"/>
    <col min="2" max="2" width="49.28515625" customWidth="1"/>
    <col min="3" max="3" width="12.85546875" customWidth="1"/>
    <col min="4" max="4" width="5.5703125" customWidth="1"/>
    <col min="5" max="5" width="5.140625" customWidth="1"/>
    <col min="6" max="6" width="15" customWidth="1"/>
    <col min="7" max="7" width="16.7109375" customWidth="1"/>
    <col min="8" max="8" width="15.140625" customWidth="1"/>
    <col min="9" max="10" width="9.140625" customWidth="1"/>
  </cols>
  <sheetData>
    <row r="1" spans="1:18" ht="19.5" customHeight="1" x14ac:dyDescent="0.2">
      <c r="A1" s="8"/>
      <c r="B1" s="8"/>
      <c r="C1" s="8"/>
      <c r="D1" s="8"/>
      <c r="E1" s="8"/>
      <c r="F1" s="35" t="s">
        <v>279</v>
      </c>
      <c r="G1" s="35"/>
      <c r="H1" s="1"/>
      <c r="I1" s="1"/>
      <c r="J1" s="1"/>
    </row>
    <row r="2" spans="1:18" ht="13.35" customHeight="1" x14ac:dyDescent="0.2">
      <c r="A2" s="2"/>
      <c r="B2" s="1"/>
      <c r="C2" s="1"/>
      <c r="D2" s="1"/>
      <c r="E2" s="1"/>
      <c r="F2" s="35" t="s">
        <v>274</v>
      </c>
      <c r="G2" s="35"/>
      <c r="H2" s="1"/>
      <c r="I2" s="1"/>
      <c r="J2" s="1"/>
    </row>
    <row r="3" spans="1:18" ht="14.25" x14ac:dyDescent="0.2">
      <c r="A3" s="3"/>
      <c r="B3" s="4"/>
      <c r="C3" s="4"/>
      <c r="D3" s="4"/>
      <c r="E3" s="4"/>
      <c r="F3" s="36" t="s">
        <v>275</v>
      </c>
      <c r="G3" s="36"/>
      <c r="H3" s="4"/>
      <c r="I3" s="4"/>
      <c r="J3" s="4"/>
    </row>
    <row r="4" spans="1:18" ht="12.75" customHeight="1" x14ac:dyDescent="0.2">
      <c r="A4" s="9"/>
      <c r="B4" s="9"/>
      <c r="C4" s="9"/>
      <c r="D4" s="9"/>
      <c r="E4" s="9"/>
      <c r="F4" s="37" t="s">
        <v>288</v>
      </c>
      <c r="G4" s="38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6" customHeight="1" x14ac:dyDescent="0.2">
      <c r="A6" s="39"/>
      <c r="B6" s="40"/>
      <c r="C6" s="40"/>
      <c r="D6" s="40"/>
      <c r="E6" s="40"/>
      <c r="F6" s="40"/>
      <c r="G6" s="40"/>
      <c r="H6" s="40"/>
      <c r="I6" s="5"/>
      <c r="J6" s="5"/>
    </row>
    <row r="7" spans="1:18" ht="4.5" hidden="1" customHeight="1" x14ac:dyDescent="0.2">
      <c r="A7" s="41"/>
      <c r="B7" s="41"/>
      <c r="C7" s="41"/>
      <c r="D7" s="41"/>
      <c r="E7" s="41"/>
      <c r="F7" s="41"/>
      <c r="G7" s="41"/>
    </row>
    <row r="8" spans="1:18" ht="32.25" customHeight="1" x14ac:dyDescent="0.25">
      <c r="A8" s="11" t="s">
        <v>277</v>
      </c>
      <c r="B8" s="12"/>
      <c r="C8" s="12"/>
      <c r="D8" s="12"/>
      <c r="E8" s="13"/>
      <c r="F8" s="12"/>
      <c r="G8" s="13"/>
      <c r="H8" s="14"/>
    </row>
    <row r="9" spans="1:18" ht="41.25" customHeight="1" x14ac:dyDescent="0.2">
      <c r="A9" s="42" t="s">
        <v>276</v>
      </c>
      <c r="B9" s="42"/>
      <c r="C9" s="42"/>
      <c r="D9" s="42"/>
      <c r="E9" s="42"/>
      <c r="F9" s="42"/>
      <c r="G9" s="42"/>
    </row>
    <row r="10" spans="1:18" ht="24" customHeight="1" x14ac:dyDescent="0.2">
      <c r="A10" s="34"/>
      <c r="B10" s="34"/>
      <c r="C10" s="34"/>
      <c r="D10" s="34"/>
      <c r="E10" s="34"/>
      <c r="F10" s="34"/>
      <c r="G10" s="34"/>
      <c r="H10" s="6"/>
      <c r="I10" s="1"/>
      <c r="J10" s="1"/>
    </row>
    <row r="11" spans="1:18" ht="44.25" customHeight="1" x14ac:dyDescent="0.2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10" t="s">
        <v>287</v>
      </c>
      <c r="H11" s="10" t="s">
        <v>278</v>
      </c>
    </row>
    <row r="12" spans="1:18" ht="21" customHeight="1" x14ac:dyDescent="0.2">
      <c r="A12" s="20" t="s">
        <v>6</v>
      </c>
      <c r="B12" s="21"/>
      <c r="C12" s="20" t="s">
        <v>7</v>
      </c>
      <c r="D12" s="20"/>
      <c r="E12" s="20"/>
      <c r="F12" s="19">
        <f>F13+F23+F25+F45+F50+F108+F120</f>
        <v>8833110.6900000013</v>
      </c>
      <c r="G12" s="19">
        <f>G13+G25+G45+G50+G108+G120</f>
        <v>2514930.2600000002</v>
      </c>
      <c r="H12" s="19">
        <f>G12/F12*100</f>
        <v>28.471626228426665</v>
      </c>
    </row>
    <row r="13" spans="1:18" ht="39" customHeight="1" outlineLevel="1" x14ac:dyDescent="0.2">
      <c r="A13" s="20" t="s">
        <v>8</v>
      </c>
      <c r="B13" s="21" t="s">
        <v>9</v>
      </c>
      <c r="C13" s="20" t="s">
        <v>10</v>
      </c>
      <c r="D13" s="20"/>
      <c r="E13" s="20"/>
      <c r="F13" s="19">
        <v>414400</v>
      </c>
      <c r="G13" s="19">
        <f>G14</f>
        <v>309550</v>
      </c>
      <c r="H13" s="19">
        <f t="shared" ref="H13:H78" si="0">G13/F13*100</f>
        <v>74.698359073359072</v>
      </c>
    </row>
    <row r="14" spans="1:18" ht="42.75" customHeight="1" outlineLevel="2" x14ac:dyDescent="0.2">
      <c r="A14" s="20" t="s">
        <v>11</v>
      </c>
      <c r="B14" s="21" t="s">
        <v>12</v>
      </c>
      <c r="C14" s="20" t="s">
        <v>13</v>
      </c>
      <c r="D14" s="20"/>
      <c r="E14" s="20"/>
      <c r="F14" s="19">
        <v>414400</v>
      </c>
      <c r="G14" s="19">
        <f>G15+G19</f>
        <v>309550</v>
      </c>
      <c r="H14" s="19">
        <f t="shared" si="0"/>
        <v>74.698359073359072</v>
      </c>
    </row>
    <row r="15" spans="1:18" ht="93.75" customHeight="1" outlineLevel="3" x14ac:dyDescent="0.2">
      <c r="A15" s="20" t="s">
        <v>14</v>
      </c>
      <c r="B15" s="22" t="s">
        <v>15</v>
      </c>
      <c r="C15" s="20" t="s">
        <v>16</v>
      </c>
      <c r="D15" s="20"/>
      <c r="E15" s="20"/>
      <c r="F15" s="19">
        <v>409400</v>
      </c>
      <c r="G15" s="19">
        <f>G16</f>
        <v>307050</v>
      </c>
      <c r="H15" s="19">
        <f t="shared" si="0"/>
        <v>75</v>
      </c>
    </row>
    <row r="16" spans="1:18" ht="13.35" customHeight="1" outlineLevel="7" x14ac:dyDescent="0.2">
      <c r="A16" s="20" t="s">
        <v>17</v>
      </c>
      <c r="B16" s="21" t="s">
        <v>18</v>
      </c>
      <c r="C16" s="20" t="s">
        <v>16</v>
      </c>
      <c r="D16" s="20" t="s">
        <v>19</v>
      </c>
      <c r="E16" s="20"/>
      <c r="F16" s="19">
        <v>409400</v>
      </c>
      <c r="G16" s="19">
        <f>G17</f>
        <v>307050</v>
      </c>
      <c r="H16" s="19">
        <f t="shared" si="0"/>
        <v>75</v>
      </c>
    </row>
    <row r="17" spans="1:8" ht="39" customHeight="1" outlineLevel="7" x14ac:dyDescent="0.2">
      <c r="A17" s="20" t="s">
        <v>20</v>
      </c>
      <c r="B17" s="21" t="s">
        <v>21</v>
      </c>
      <c r="C17" s="20" t="s">
        <v>16</v>
      </c>
      <c r="D17" s="20" t="s">
        <v>19</v>
      </c>
      <c r="E17" s="20" t="s">
        <v>22</v>
      </c>
      <c r="F17" s="19">
        <v>409400</v>
      </c>
      <c r="G17" s="19">
        <f>G18</f>
        <v>307050</v>
      </c>
      <c r="H17" s="19">
        <f t="shared" si="0"/>
        <v>75</v>
      </c>
    </row>
    <row r="18" spans="1:8" ht="39.75" customHeight="1" outlineLevel="7" x14ac:dyDescent="0.2">
      <c r="A18" s="20" t="s">
        <v>23</v>
      </c>
      <c r="B18" s="18" t="s">
        <v>21</v>
      </c>
      <c r="C18" s="17" t="s">
        <v>16</v>
      </c>
      <c r="D18" s="17" t="s">
        <v>19</v>
      </c>
      <c r="E18" s="17" t="s">
        <v>22</v>
      </c>
      <c r="F18" s="15">
        <v>409400</v>
      </c>
      <c r="G18" s="15">
        <v>307050</v>
      </c>
      <c r="H18" s="19">
        <f t="shared" si="0"/>
        <v>75</v>
      </c>
    </row>
    <row r="19" spans="1:8" ht="91.5" customHeight="1" outlineLevel="3" x14ac:dyDescent="0.2">
      <c r="A19" s="20" t="s">
        <v>24</v>
      </c>
      <c r="B19" s="22" t="s">
        <v>25</v>
      </c>
      <c r="C19" s="20" t="s">
        <v>26</v>
      </c>
      <c r="D19" s="20"/>
      <c r="E19" s="20"/>
      <c r="F19" s="19">
        <v>5000</v>
      </c>
      <c r="G19" s="19">
        <f>G20</f>
        <v>2500</v>
      </c>
      <c r="H19" s="19">
        <f t="shared" si="0"/>
        <v>50</v>
      </c>
    </row>
    <row r="20" spans="1:8" ht="13.35" customHeight="1" outlineLevel="7" x14ac:dyDescent="0.2">
      <c r="A20" s="20" t="s">
        <v>27</v>
      </c>
      <c r="B20" s="21" t="s">
        <v>18</v>
      </c>
      <c r="C20" s="20" t="s">
        <v>26</v>
      </c>
      <c r="D20" s="20" t="s">
        <v>19</v>
      </c>
      <c r="E20" s="20"/>
      <c r="F20" s="19">
        <v>5000</v>
      </c>
      <c r="G20" s="19">
        <f>G21</f>
        <v>2500</v>
      </c>
      <c r="H20" s="19">
        <f t="shared" si="0"/>
        <v>50</v>
      </c>
    </row>
    <row r="21" spans="1:8" ht="20.25" customHeight="1" outlineLevel="7" x14ac:dyDescent="0.2">
      <c r="A21" s="20" t="s">
        <v>28</v>
      </c>
      <c r="B21" s="21" t="s">
        <v>29</v>
      </c>
      <c r="C21" s="20" t="s">
        <v>26</v>
      </c>
      <c r="D21" s="20" t="s">
        <v>19</v>
      </c>
      <c r="E21" s="20" t="s">
        <v>30</v>
      </c>
      <c r="F21" s="19">
        <v>5000</v>
      </c>
      <c r="G21" s="19">
        <f>G22</f>
        <v>2500</v>
      </c>
      <c r="H21" s="19">
        <f t="shared" si="0"/>
        <v>50</v>
      </c>
    </row>
    <row r="22" spans="1:8" ht="13.35" customHeight="1" outlineLevel="7" x14ac:dyDescent="0.2">
      <c r="A22" s="20" t="s">
        <v>31</v>
      </c>
      <c r="B22" s="18" t="s">
        <v>29</v>
      </c>
      <c r="C22" s="17" t="s">
        <v>26</v>
      </c>
      <c r="D22" s="17" t="s">
        <v>19</v>
      </c>
      <c r="E22" s="17" t="s">
        <v>30</v>
      </c>
      <c r="F22" s="15">
        <v>5000</v>
      </c>
      <c r="G22" s="15">
        <v>2500</v>
      </c>
      <c r="H22" s="19">
        <f t="shared" si="0"/>
        <v>50</v>
      </c>
    </row>
    <row r="23" spans="1:8" ht="19.5" customHeight="1" outlineLevel="1" x14ac:dyDescent="0.2">
      <c r="A23" s="20" t="s">
        <v>32</v>
      </c>
      <c r="B23" s="21" t="s">
        <v>29</v>
      </c>
      <c r="C23" s="20" t="s">
        <v>283</v>
      </c>
      <c r="D23" s="20" t="s">
        <v>43</v>
      </c>
      <c r="E23" s="20" t="s">
        <v>30</v>
      </c>
      <c r="F23" s="19">
        <v>680000</v>
      </c>
      <c r="G23" s="19"/>
      <c r="H23" s="19">
        <f t="shared" ref="H23:H24" si="1">G23/F23*100</f>
        <v>0</v>
      </c>
    </row>
    <row r="24" spans="1:8" ht="33.75" customHeight="1" outlineLevel="2" x14ac:dyDescent="0.2">
      <c r="A24" s="20" t="s">
        <v>35</v>
      </c>
      <c r="B24" s="23" t="s">
        <v>42</v>
      </c>
      <c r="C24" s="24" t="s">
        <v>283</v>
      </c>
      <c r="D24" s="17" t="s">
        <v>43</v>
      </c>
      <c r="E24" s="17" t="s">
        <v>30</v>
      </c>
      <c r="F24" s="15">
        <v>680000</v>
      </c>
      <c r="G24" s="15"/>
      <c r="H24" s="19">
        <f t="shared" si="1"/>
        <v>0</v>
      </c>
    </row>
    <row r="25" spans="1:8" ht="46.5" customHeight="1" outlineLevel="3" x14ac:dyDescent="0.2">
      <c r="A25" s="20" t="s">
        <v>38</v>
      </c>
      <c r="B25" s="25" t="s">
        <v>33</v>
      </c>
      <c r="C25" s="26" t="s">
        <v>34</v>
      </c>
      <c r="D25" s="26"/>
      <c r="E25" s="26"/>
      <c r="F25" s="27">
        <f>F26</f>
        <v>509838</v>
      </c>
      <c r="G25" s="27">
        <f>G26</f>
        <v>134425.91</v>
      </c>
      <c r="H25" s="27">
        <f t="shared" si="0"/>
        <v>26.366396777015446</v>
      </c>
    </row>
    <row r="26" spans="1:8" ht="58.5" customHeight="1" outlineLevel="7" x14ac:dyDescent="0.2">
      <c r="A26" s="20" t="s">
        <v>41</v>
      </c>
      <c r="B26" s="21" t="s">
        <v>36</v>
      </c>
      <c r="C26" s="20" t="s">
        <v>37</v>
      </c>
      <c r="D26" s="20"/>
      <c r="E26" s="20"/>
      <c r="F26" s="19">
        <v>509838</v>
      </c>
      <c r="G26" s="19">
        <f>G27+G31+G41</f>
        <v>134425.91</v>
      </c>
      <c r="H26" s="19">
        <f t="shared" si="0"/>
        <v>26.366396777015446</v>
      </c>
    </row>
    <row r="27" spans="1:8" ht="84" customHeight="1" outlineLevel="7" x14ac:dyDescent="0.2">
      <c r="A27" s="20" t="s">
        <v>44</v>
      </c>
      <c r="B27" s="22" t="s">
        <v>39</v>
      </c>
      <c r="C27" s="20" t="s">
        <v>40</v>
      </c>
      <c r="D27" s="20"/>
      <c r="E27" s="20"/>
      <c r="F27" s="19">
        <v>34238</v>
      </c>
      <c r="G27" s="19">
        <v>34238</v>
      </c>
      <c r="H27" s="19">
        <f t="shared" si="0"/>
        <v>100</v>
      </c>
    </row>
    <row r="28" spans="1:8" ht="39" customHeight="1" outlineLevel="7" x14ac:dyDescent="0.2">
      <c r="A28" s="20" t="s">
        <v>47</v>
      </c>
      <c r="B28" s="21" t="s">
        <v>42</v>
      </c>
      <c r="C28" s="20" t="s">
        <v>40</v>
      </c>
      <c r="D28" s="20" t="s">
        <v>43</v>
      </c>
      <c r="E28" s="20"/>
      <c r="F28" s="19">
        <v>34238</v>
      </c>
      <c r="G28" s="19">
        <v>34238</v>
      </c>
      <c r="H28" s="19">
        <f t="shared" si="0"/>
        <v>100</v>
      </c>
    </row>
    <row r="29" spans="1:8" ht="27.75" customHeight="1" outlineLevel="3" x14ac:dyDescent="0.2">
      <c r="A29" s="20" t="s">
        <v>48</v>
      </c>
      <c r="B29" s="21" t="s">
        <v>45</v>
      </c>
      <c r="C29" s="20" t="s">
        <v>40</v>
      </c>
      <c r="D29" s="20" t="s">
        <v>43</v>
      </c>
      <c r="E29" s="20" t="s">
        <v>46</v>
      </c>
      <c r="F29" s="19">
        <v>34238</v>
      </c>
      <c r="G29" s="19">
        <v>34238</v>
      </c>
      <c r="H29" s="19">
        <f t="shared" si="0"/>
        <v>100</v>
      </c>
    </row>
    <row r="30" spans="1:8" ht="26.25" customHeight="1" outlineLevel="7" x14ac:dyDescent="0.2">
      <c r="A30" s="20" t="s">
        <v>51</v>
      </c>
      <c r="B30" s="18" t="s">
        <v>45</v>
      </c>
      <c r="C30" s="17" t="s">
        <v>40</v>
      </c>
      <c r="D30" s="17" t="s">
        <v>43</v>
      </c>
      <c r="E30" s="17" t="s">
        <v>46</v>
      </c>
      <c r="F30" s="15">
        <v>34238</v>
      </c>
      <c r="G30" s="15">
        <v>34238</v>
      </c>
      <c r="H30" s="19">
        <f t="shared" si="0"/>
        <v>100</v>
      </c>
    </row>
    <row r="31" spans="1:8" ht="72.75" customHeight="1" outlineLevel="7" x14ac:dyDescent="0.2">
      <c r="A31" s="20" t="s">
        <v>54</v>
      </c>
      <c r="B31" s="22" t="s">
        <v>49</v>
      </c>
      <c r="C31" s="20" t="s">
        <v>50</v>
      </c>
      <c r="D31" s="20"/>
      <c r="E31" s="20"/>
      <c r="F31" s="19">
        <v>473888</v>
      </c>
      <c r="G31" s="19">
        <f>G32+G35+G38</f>
        <v>98475.91</v>
      </c>
      <c r="H31" s="19">
        <f t="shared" si="0"/>
        <v>20.780418579917619</v>
      </c>
    </row>
    <row r="32" spans="1:8" ht="23.25" customHeight="1" outlineLevel="7" x14ac:dyDescent="0.2">
      <c r="A32" s="20" t="s">
        <v>55</v>
      </c>
      <c r="B32" s="21" t="s">
        <v>52</v>
      </c>
      <c r="C32" s="20" t="s">
        <v>50</v>
      </c>
      <c r="D32" s="20" t="s">
        <v>53</v>
      </c>
      <c r="E32" s="20"/>
      <c r="F32" s="19">
        <v>289000</v>
      </c>
      <c r="G32" s="19">
        <f>G33</f>
        <v>69408.62</v>
      </c>
      <c r="H32" s="19">
        <f t="shared" si="0"/>
        <v>24.016823529411763</v>
      </c>
    </row>
    <row r="33" spans="1:8" ht="25.5" customHeight="1" outlineLevel="7" x14ac:dyDescent="0.2">
      <c r="A33" s="20" t="s">
        <v>56</v>
      </c>
      <c r="B33" s="21" t="s">
        <v>45</v>
      </c>
      <c r="C33" s="20" t="s">
        <v>50</v>
      </c>
      <c r="D33" s="20" t="s">
        <v>53</v>
      </c>
      <c r="E33" s="20" t="s">
        <v>46</v>
      </c>
      <c r="F33" s="19">
        <v>289000</v>
      </c>
      <c r="G33" s="19">
        <f>G34</f>
        <v>69408.62</v>
      </c>
      <c r="H33" s="19">
        <f t="shared" si="0"/>
        <v>24.016823529411763</v>
      </c>
    </row>
    <row r="34" spans="1:8" ht="19.5" customHeight="1" outlineLevel="7" x14ac:dyDescent="0.2">
      <c r="A34" s="20" t="s">
        <v>59</v>
      </c>
      <c r="B34" s="18" t="s">
        <v>45</v>
      </c>
      <c r="C34" s="17" t="s">
        <v>50</v>
      </c>
      <c r="D34" s="17" t="s">
        <v>53</v>
      </c>
      <c r="E34" s="17" t="s">
        <v>46</v>
      </c>
      <c r="F34" s="15">
        <v>289000</v>
      </c>
      <c r="G34" s="15">
        <v>69408.62</v>
      </c>
      <c r="H34" s="19">
        <f t="shared" si="0"/>
        <v>24.016823529411763</v>
      </c>
    </row>
    <row r="35" spans="1:8" ht="36.75" customHeight="1" outlineLevel="7" x14ac:dyDescent="0.2">
      <c r="A35" s="20" t="s">
        <v>60</v>
      </c>
      <c r="B35" s="21" t="s">
        <v>57</v>
      </c>
      <c r="C35" s="20" t="s">
        <v>50</v>
      </c>
      <c r="D35" s="20" t="s">
        <v>58</v>
      </c>
      <c r="E35" s="20"/>
      <c r="F35" s="19">
        <v>87000</v>
      </c>
      <c r="G35" s="19">
        <f>G36</f>
        <v>18907.29</v>
      </c>
      <c r="H35" s="19">
        <f t="shared" si="0"/>
        <v>21.732517241379313</v>
      </c>
    </row>
    <row r="36" spans="1:8" ht="29.25" customHeight="1" outlineLevel="7" x14ac:dyDescent="0.2">
      <c r="A36" s="20" t="s">
        <v>61</v>
      </c>
      <c r="B36" s="21" t="s">
        <v>45</v>
      </c>
      <c r="C36" s="20" t="s">
        <v>50</v>
      </c>
      <c r="D36" s="20" t="s">
        <v>58</v>
      </c>
      <c r="E36" s="20" t="s">
        <v>46</v>
      </c>
      <c r="F36" s="19">
        <v>87000</v>
      </c>
      <c r="G36" s="19">
        <f>G37</f>
        <v>18907.29</v>
      </c>
      <c r="H36" s="19">
        <f t="shared" si="0"/>
        <v>21.732517241379313</v>
      </c>
    </row>
    <row r="37" spans="1:8" ht="18.75" customHeight="1" outlineLevel="7" x14ac:dyDescent="0.2">
      <c r="A37" s="20" t="s">
        <v>62</v>
      </c>
      <c r="B37" s="18" t="s">
        <v>45</v>
      </c>
      <c r="C37" s="17" t="s">
        <v>50</v>
      </c>
      <c r="D37" s="17" t="s">
        <v>58</v>
      </c>
      <c r="E37" s="17" t="s">
        <v>46</v>
      </c>
      <c r="F37" s="15">
        <v>87000</v>
      </c>
      <c r="G37" s="15">
        <v>18907.29</v>
      </c>
      <c r="H37" s="19">
        <f t="shared" si="0"/>
        <v>21.732517241379313</v>
      </c>
    </row>
    <row r="38" spans="1:8" ht="27" customHeight="1" outlineLevel="7" x14ac:dyDescent="0.2">
      <c r="A38" s="20" t="s">
        <v>63</v>
      </c>
      <c r="B38" s="21" t="s">
        <v>42</v>
      </c>
      <c r="C38" s="20" t="s">
        <v>50</v>
      </c>
      <c r="D38" s="20" t="s">
        <v>43</v>
      </c>
      <c r="E38" s="20"/>
      <c r="F38" s="19">
        <v>97888</v>
      </c>
      <c r="G38" s="19">
        <f>G39</f>
        <v>10160</v>
      </c>
      <c r="H38" s="19">
        <f t="shared" si="0"/>
        <v>10.379208891794704</v>
      </c>
    </row>
    <row r="39" spans="1:8" ht="35.25" customHeight="1" outlineLevel="3" x14ac:dyDescent="0.2">
      <c r="A39" s="20" t="s">
        <v>64</v>
      </c>
      <c r="B39" s="21" t="s">
        <v>45</v>
      </c>
      <c r="C39" s="20" t="s">
        <v>50</v>
      </c>
      <c r="D39" s="20" t="s">
        <v>43</v>
      </c>
      <c r="E39" s="20" t="s">
        <v>46</v>
      </c>
      <c r="F39" s="19">
        <v>97888</v>
      </c>
      <c r="G39" s="19">
        <f>G40</f>
        <v>10160</v>
      </c>
      <c r="H39" s="19">
        <f t="shared" si="0"/>
        <v>10.379208891794704</v>
      </c>
    </row>
    <row r="40" spans="1:8" ht="26.25" customHeight="1" outlineLevel="7" x14ac:dyDescent="0.2">
      <c r="A40" s="20" t="s">
        <v>67</v>
      </c>
      <c r="B40" s="18" t="s">
        <v>45</v>
      </c>
      <c r="C40" s="17" t="s">
        <v>50</v>
      </c>
      <c r="D40" s="17" t="s">
        <v>43</v>
      </c>
      <c r="E40" s="17" t="s">
        <v>46</v>
      </c>
      <c r="F40" s="15">
        <v>97888</v>
      </c>
      <c r="G40" s="15">
        <v>10160</v>
      </c>
      <c r="H40" s="19">
        <f t="shared" si="0"/>
        <v>10.379208891794704</v>
      </c>
    </row>
    <row r="41" spans="1:8" ht="85.5" customHeight="1" outlineLevel="7" x14ac:dyDescent="0.2">
      <c r="A41" s="20" t="s">
        <v>68</v>
      </c>
      <c r="B41" s="22" t="s">
        <v>65</v>
      </c>
      <c r="C41" s="20" t="s">
        <v>66</v>
      </c>
      <c r="D41" s="20"/>
      <c r="E41" s="20"/>
      <c r="F41" s="19">
        <v>1712</v>
      </c>
      <c r="G41" s="19">
        <f>G42</f>
        <v>1712</v>
      </c>
      <c r="H41" s="19">
        <f t="shared" si="0"/>
        <v>100</v>
      </c>
    </row>
    <row r="42" spans="1:8" ht="28.5" customHeight="1" outlineLevel="7" x14ac:dyDescent="0.2">
      <c r="A42" s="20" t="s">
        <v>69</v>
      </c>
      <c r="B42" s="21" t="s">
        <v>42</v>
      </c>
      <c r="C42" s="20" t="s">
        <v>66</v>
      </c>
      <c r="D42" s="20" t="s">
        <v>43</v>
      </c>
      <c r="E42" s="20"/>
      <c r="F42" s="19">
        <v>1712</v>
      </c>
      <c r="G42" s="19">
        <f>G43</f>
        <v>1712</v>
      </c>
      <c r="H42" s="19">
        <f t="shared" si="0"/>
        <v>100</v>
      </c>
    </row>
    <row r="43" spans="1:8" ht="27" customHeight="1" outlineLevel="2" x14ac:dyDescent="0.2">
      <c r="A43" s="20" t="s">
        <v>70</v>
      </c>
      <c r="B43" s="21" t="s">
        <v>45</v>
      </c>
      <c r="C43" s="20" t="s">
        <v>66</v>
      </c>
      <c r="D43" s="20" t="s">
        <v>43</v>
      </c>
      <c r="E43" s="20" t="s">
        <v>46</v>
      </c>
      <c r="F43" s="19">
        <v>1712</v>
      </c>
      <c r="G43" s="19">
        <f>G44</f>
        <v>1712</v>
      </c>
      <c r="H43" s="19">
        <f t="shared" si="0"/>
        <v>100</v>
      </c>
    </row>
    <row r="44" spans="1:8" ht="25.5" customHeight="1" outlineLevel="3" x14ac:dyDescent="0.2">
      <c r="A44" s="20" t="s">
        <v>73</v>
      </c>
      <c r="B44" s="18" t="s">
        <v>45</v>
      </c>
      <c r="C44" s="17" t="s">
        <v>66</v>
      </c>
      <c r="D44" s="17" t="s">
        <v>43</v>
      </c>
      <c r="E44" s="17" t="s">
        <v>46</v>
      </c>
      <c r="F44" s="15">
        <v>1712</v>
      </c>
      <c r="G44" s="15">
        <v>1712</v>
      </c>
      <c r="H44" s="19">
        <f t="shared" si="0"/>
        <v>100</v>
      </c>
    </row>
    <row r="45" spans="1:8" ht="57.75" customHeight="1" outlineLevel="7" x14ac:dyDescent="0.2">
      <c r="A45" s="20" t="s">
        <v>76</v>
      </c>
      <c r="B45" s="21" t="s">
        <v>71</v>
      </c>
      <c r="C45" s="20" t="s">
        <v>72</v>
      </c>
      <c r="D45" s="20"/>
      <c r="E45" s="20"/>
      <c r="F45" s="19">
        <v>5000</v>
      </c>
      <c r="G45" s="19">
        <f>G46</f>
        <v>5000</v>
      </c>
      <c r="H45" s="19">
        <f t="shared" si="0"/>
        <v>100</v>
      </c>
    </row>
    <row r="46" spans="1:8" ht="66.75" customHeight="1" outlineLevel="7" x14ac:dyDescent="0.2">
      <c r="A46" s="20" t="s">
        <v>77</v>
      </c>
      <c r="B46" s="22" t="s">
        <v>74</v>
      </c>
      <c r="C46" s="20" t="s">
        <v>75</v>
      </c>
      <c r="D46" s="20"/>
      <c r="E46" s="20"/>
      <c r="F46" s="19">
        <v>5000</v>
      </c>
      <c r="G46" s="19">
        <f>G47</f>
        <v>5000</v>
      </c>
      <c r="H46" s="19">
        <f t="shared" si="0"/>
        <v>100</v>
      </c>
    </row>
    <row r="47" spans="1:8" ht="29.25" customHeight="1" outlineLevel="7" x14ac:dyDescent="0.2">
      <c r="A47" s="20" t="s">
        <v>78</v>
      </c>
      <c r="B47" s="21" t="s">
        <v>42</v>
      </c>
      <c r="C47" s="20" t="s">
        <v>75</v>
      </c>
      <c r="D47" s="20" t="s">
        <v>43</v>
      </c>
      <c r="E47" s="20"/>
      <c r="F47" s="19">
        <v>5000</v>
      </c>
      <c r="G47" s="19">
        <f>G48</f>
        <v>5000</v>
      </c>
      <c r="H47" s="19">
        <f t="shared" si="0"/>
        <v>100</v>
      </c>
    </row>
    <row r="48" spans="1:8" ht="27.75" customHeight="1" outlineLevel="1" x14ac:dyDescent="0.2">
      <c r="A48" s="20" t="s">
        <v>79</v>
      </c>
      <c r="B48" s="21" t="s">
        <v>29</v>
      </c>
      <c r="C48" s="20" t="s">
        <v>75</v>
      </c>
      <c r="D48" s="20" t="s">
        <v>43</v>
      </c>
      <c r="E48" s="20" t="s">
        <v>30</v>
      </c>
      <c r="F48" s="19">
        <v>5000</v>
      </c>
      <c r="G48" s="19">
        <f>G49</f>
        <v>5000</v>
      </c>
      <c r="H48" s="19">
        <f t="shared" si="0"/>
        <v>100</v>
      </c>
    </row>
    <row r="49" spans="1:8" ht="26.25" customHeight="1" outlineLevel="2" x14ac:dyDescent="0.2">
      <c r="A49" s="20" t="s">
        <v>82</v>
      </c>
      <c r="B49" s="18" t="s">
        <v>29</v>
      </c>
      <c r="C49" s="17" t="s">
        <v>75</v>
      </c>
      <c r="D49" s="17" t="s">
        <v>43</v>
      </c>
      <c r="E49" s="17" t="s">
        <v>30</v>
      </c>
      <c r="F49" s="15">
        <v>5000</v>
      </c>
      <c r="G49" s="15">
        <v>5000</v>
      </c>
      <c r="H49" s="19">
        <f t="shared" si="0"/>
        <v>100</v>
      </c>
    </row>
    <row r="50" spans="1:8" ht="42.75" customHeight="1" outlineLevel="3" x14ac:dyDescent="0.2">
      <c r="A50" s="20" t="s">
        <v>85</v>
      </c>
      <c r="B50" s="25" t="s">
        <v>80</v>
      </c>
      <c r="C50" s="26" t="s">
        <v>81</v>
      </c>
      <c r="D50" s="26"/>
      <c r="E50" s="26"/>
      <c r="F50" s="27">
        <f>F51+F87+F89+F91+F101</f>
        <v>3937312.6900000004</v>
      </c>
      <c r="G50" s="27">
        <f>G51+G87+G91+G101</f>
        <v>670447.83000000007</v>
      </c>
      <c r="H50" s="27">
        <f t="shared" si="0"/>
        <v>17.028056514353196</v>
      </c>
    </row>
    <row r="51" spans="1:8" ht="57" customHeight="1" outlineLevel="7" x14ac:dyDescent="0.2">
      <c r="A51" s="20" t="s">
        <v>88</v>
      </c>
      <c r="B51" s="21" t="s">
        <v>83</v>
      </c>
      <c r="C51" s="20" t="s">
        <v>84</v>
      </c>
      <c r="D51" s="20"/>
      <c r="E51" s="20"/>
      <c r="F51" s="27">
        <f>F52+F56+F60+F64+F68+F72+F76+F80</f>
        <v>1823905.8900000001</v>
      </c>
      <c r="G51" s="19">
        <v>99000</v>
      </c>
      <c r="H51" s="19">
        <f t="shared" si="0"/>
        <v>5.427911634190731</v>
      </c>
    </row>
    <row r="52" spans="1:8" ht="79.5" customHeight="1" outlineLevel="7" x14ac:dyDescent="0.2">
      <c r="A52" s="20" t="s">
        <v>89</v>
      </c>
      <c r="B52" s="22" t="s">
        <v>86</v>
      </c>
      <c r="C52" s="20" t="s">
        <v>87</v>
      </c>
      <c r="D52" s="20"/>
      <c r="E52" s="20"/>
      <c r="F52" s="19">
        <v>53100</v>
      </c>
      <c r="G52" s="19">
        <v>0</v>
      </c>
      <c r="H52" s="19">
        <f t="shared" si="0"/>
        <v>0</v>
      </c>
    </row>
    <row r="53" spans="1:8" ht="28.5" customHeight="1" outlineLevel="7" x14ac:dyDescent="0.2">
      <c r="A53" s="20" t="s">
        <v>92</v>
      </c>
      <c r="B53" s="21" t="s">
        <v>42</v>
      </c>
      <c r="C53" s="20" t="s">
        <v>87</v>
      </c>
      <c r="D53" s="20" t="s">
        <v>43</v>
      </c>
      <c r="E53" s="20"/>
      <c r="F53" s="19">
        <v>53100</v>
      </c>
      <c r="G53" s="19">
        <v>0</v>
      </c>
      <c r="H53" s="19">
        <f t="shared" si="0"/>
        <v>0</v>
      </c>
    </row>
    <row r="54" spans="1:8" ht="27.75" customHeight="1" outlineLevel="3" x14ac:dyDescent="0.2">
      <c r="A54" s="20" t="s">
        <v>93</v>
      </c>
      <c r="B54" s="21" t="s">
        <v>90</v>
      </c>
      <c r="C54" s="20" t="s">
        <v>87</v>
      </c>
      <c r="D54" s="20" t="s">
        <v>43</v>
      </c>
      <c r="E54" s="20" t="s">
        <v>91</v>
      </c>
      <c r="F54" s="19">
        <v>53100</v>
      </c>
      <c r="G54" s="19">
        <v>0</v>
      </c>
      <c r="H54" s="19">
        <f t="shared" si="0"/>
        <v>0</v>
      </c>
    </row>
    <row r="55" spans="1:8" ht="22.5" customHeight="1" outlineLevel="7" x14ac:dyDescent="0.2">
      <c r="A55" s="20" t="s">
        <v>96</v>
      </c>
      <c r="B55" s="18" t="s">
        <v>90</v>
      </c>
      <c r="C55" s="17" t="s">
        <v>87</v>
      </c>
      <c r="D55" s="17" t="s">
        <v>43</v>
      </c>
      <c r="E55" s="17" t="s">
        <v>91</v>
      </c>
      <c r="F55" s="15">
        <v>53100</v>
      </c>
      <c r="G55" s="15">
        <v>0</v>
      </c>
      <c r="H55" s="19">
        <f t="shared" si="0"/>
        <v>0</v>
      </c>
    </row>
    <row r="56" spans="1:8" ht="93" customHeight="1" outlineLevel="7" x14ac:dyDescent="0.2">
      <c r="A56" s="20" t="s">
        <v>97</v>
      </c>
      <c r="B56" s="22" t="s">
        <v>94</v>
      </c>
      <c r="C56" s="20" t="s">
        <v>95</v>
      </c>
      <c r="D56" s="20"/>
      <c r="E56" s="20"/>
      <c r="F56" s="19">
        <f>F57</f>
        <v>235000</v>
      </c>
      <c r="G56" s="19">
        <v>0</v>
      </c>
      <c r="H56" s="19">
        <f t="shared" si="0"/>
        <v>0</v>
      </c>
    </row>
    <row r="57" spans="1:8" ht="26.65" customHeight="1" outlineLevel="7" x14ac:dyDescent="0.2">
      <c r="A57" s="20" t="s">
        <v>98</v>
      </c>
      <c r="B57" s="21" t="s">
        <v>42</v>
      </c>
      <c r="C57" s="20" t="s">
        <v>95</v>
      </c>
      <c r="D57" s="20" t="s">
        <v>43</v>
      </c>
      <c r="E57" s="20"/>
      <c r="F57" s="19">
        <f>F58</f>
        <v>235000</v>
      </c>
      <c r="G57" s="19">
        <v>0</v>
      </c>
      <c r="H57" s="19">
        <f t="shared" si="0"/>
        <v>0</v>
      </c>
    </row>
    <row r="58" spans="1:8" ht="26.25" customHeight="1" outlineLevel="3" x14ac:dyDescent="0.2">
      <c r="A58" s="20" t="s">
        <v>99</v>
      </c>
      <c r="B58" s="21" t="s">
        <v>90</v>
      </c>
      <c r="C58" s="20" t="s">
        <v>95</v>
      </c>
      <c r="D58" s="20" t="s">
        <v>43</v>
      </c>
      <c r="E58" s="20" t="s">
        <v>91</v>
      </c>
      <c r="F58" s="19">
        <f>F59</f>
        <v>235000</v>
      </c>
      <c r="G58" s="19">
        <v>0</v>
      </c>
      <c r="H58" s="19">
        <f t="shared" si="0"/>
        <v>0</v>
      </c>
    </row>
    <row r="59" spans="1:8" ht="25.5" customHeight="1" outlineLevel="7" x14ac:dyDescent="0.2">
      <c r="A59" s="20" t="s">
        <v>102</v>
      </c>
      <c r="B59" s="18" t="s">
        <v>90</v>
      </c>
      <c r="C59" s="17" t="s">
        <v>95</v>
      </c>
      <c r="D59" s="17" t="s">
        <v>43</v>
      </c>
      <c r="E59" s="17" t="s">
        <v>91</v>
      </c>
      <c r="F59" s="15">
        <v>235000</v>
      </c>
      <c r="G59" s="15">
        <v>0</v>
      </c>
      <c r="H59" s="19">
        <f t="shared" si="0"/>
        <v>0</v>
      </c>
    </row>
    <row r="60" spans="1:8" ht="93.75" customHeight="1" outlineLevel="7" x14ac:dyDescent="0.2">
      <c r="A60" s="20" t="s">
        <v>103</v>
      </c>
      <c r="B60" s="22" t="s">
        <v>100</v>
      </c>
      <c r="C60" s="20" t="s">
        <v>101</v>
      </c>
      <c r="D60" s="20"/>
      <c r="E60" s="20"/>
      <c r="F60" s="19">
        <v>1235000</v>
      </c>
      <c r="G60" s="19">
        <v>0</v>
      </c>
      <c r="H60" s="19">
        <f t="shared" si="0"/>
        <v>0</v>
      </c>
    </row>
    <row r="61" spans="1:8" ht="26.65" customHeight="1" outlineLevel="7" x14ac:dyDescent="0.2">
      <c r="A61" s="20" t="s">
        <v>104</v>
      </c>
      <c r="B61" s="21" t="s">
        <v>42</v>
      </c>
      <c r="C61" s="20" t="s">
        <v>101</v>
      </c>
      <c r="D61" s="20" t="s">
        <v>43</v>
      </c>
      <c r="E61" s="20"/>
      <c r="F61" s="19">
        <v>1235000</v>
      </c>
      <c r="G61" s="19">
        <v>0</v>
      </c>
      <c r="H61" s="19">
        <f t="shared" si="0"/>
        <v>0</v>
      </c>
    </row>
    <row r="62" spans="1:8" ht="30" customHeight="1" outlineLevel="3" x14ac:dyDescent="0.2">
      <c r="A62" s="20" t="s">
        <v>105</v>
      </c>
      <c r="B62" s="21" t="s">
        <v>90</v>
      </c>
      <c r="C62" s="20" t="s">
        <v>101</v>
      </c>
      <c r="D62" s="20" t="s">
        <v>43</v>
      </c>
      <c r="E62" s="20" t="s">
        <v>91</v>
      </c>
      <c r="F62" s="19">
        <v>1235000</v>
      </c>
      <c r="G62" s="19">
        <v>0</v>
      </c>
      <c r="H62" s="19">
        <f t="shared" si="0"/>
        <v>0</v>
      </c>
    </row>
    <row r="63" spans="1:8" ht="26.25" customHeight="1" outlineLevel="7" x14ac:dyDescent="0.2">
      <c r="A63" s="20" t="s">
        <v>108</v>
      </c>
      <c r="B63" s="18" t="s">
        <v>90</v>
      </c>
      <c r="C63" s="17" t="s">
        <v>101</v>
      </c>
      <c r="D63" s="17" t="s">
        <v>43</v>
      </c>
      <c r="E63" s="17" t="s">
        <v>91</v>
      </c>
      <c r="F63" s="15">
        <v>1235000</v>
      </c>
      <c r="G63" s="15">
        <v>0</v>
      </c>
      <c r="H63" s="19">
        <f t="shared" si="0"/>
        <v>0</v>
      </c>
    </row>
    <row r="64" spans="1:8" ht="63" customHeight="1" outlineLevel="7" x14ac:dyDescent="0.2">
      <c r="A64" s="20" t="s">
        <v>109</v>
      </c>
      <c r="B64" s="21" t="s">
        <v>106</v>
      </c>
      <c r="C64" s="20" t="s">
        <v>107</v>
      </c>
      <c r="D64" s="20"/>
      <c r="E64" s="20"/>
      <c r="F64" s="19">
        <v>137980</v>
      </c>
      <c r="G64" s="19">
        <f>G65</f>
        <v>99000</v>
      </c>
      <c r="H64" s="19">
        <f t="shared" si="0"/>
        <v>71.749528917234386</v>
      </c>
    </row>
    <row r="65" spans="1:8" ht="26.65" customHeight="1" outlineLevel="7" x14ac:dyDescent="0.2">
      <c r="A65" s="20" t="s">
        <v>110</v>
      </c>
      <c r="B65" s="21" t="s">
        <v>42</v>
      </c>
      <c r="C65" s="20" t="s">
        <v>107</v>
      </c>
      <c r="D65" s="20" t="s">
        <v>43</v>
      </c>
      <c r="E65" s="20"/>
      <c r="F65" s="19">
        <v>137980</v>
      </c>
      <c r="G65" s="19">
        <f>G66</f>
        <v>99000</v>
      </c>
      <c r="H65" s="19">
        <f t="shared" si="0"/>
        <v>71.749528917234386</v>
      </c>
    </row>
    <row r="66" spans="1:8" ht="30.75" customHeight="1" outlineLevel="3" x14ac:dyDescent="0.2">
      <c r="A66" s="20" t="s">
        <v>111</v>
      </c>
      <c r="B66" s="21" t="s">
        <v>90</v>
      </c>
      <c r="C66" s="20" t="s">
        <v>107</v>
      </c>
      <c r="D66" s="20" t="s">
        <v>43</v>
      </c>
      <c r="E66" s="20" t="s">
        <v>91</v>
      </c>
      <c r="F66" s="19">
        <v>137980</v>
      </c>
      <c r="G66" s="19">
        <f>G67</f>
        <v>99000</v>
      </c>
      <c r="H66" s="19">
        <f t="shared" si="0"/>
        <v>71.749528917234386</v>
      </c>
    </row>
    <row r="67" spans="1:8" ht="30.75" customHeight="1" outlineLevel="7" x14ac:dyDescent="0.2">
      <c r="A67" s="20" t="s">
        <v>114</v>
      </c>
      <c r="B67" s="18" t="s">
        <v>90</v>
      </c>
      <c r="C67" s="17" t="s">
        <v>107</v>
      </c>
      <c r="D67" s="17" t="s">
        <v>43</v>
      </c>
      <c r="E67" s="17" t="s">
        <v>91</v>
      </c>
      <c r="F67" s="15">
        <v>137980</v>
      </c>
      <c r="G67" s="15">
        <v>99000</v>
      </c>
      <c r="H67" s="19">
        <f t="shared" si="0"/>
        <v>71.749528917234386</v>
      </c>
    </row>
    <row r="68" spans="1:8" ht="81.75" customHeight="1" outlineLevel="7" x14ac:dyDescent="0.2">
      <c r="A68" s="20" t="s">
        <v>115</v>
      </c>
      <c r="B68" s="22" t="s">
        <v>112</v>
      </c>
      <c r="C68" s="20" t="s">
        <v>113</v>
      </c>
      <c r="D68" s="20"/>
      <c r="E68" s="20"/>
      <c r="F68" s="19">
        <v>134205.89000000001</v>
      </c>
      <c r="G68" s="19">
        <v>0</v>
      </c>
      <c r="H68" s="19">
        <f t="shared" si="0"/>
        <v>0</v>
      </c>
    </row>
    <row r="69" spans="1:8" ht="33.75" customHeight="1" outlineLevel="7" x14ac:dyDescent="0.2">
      <c r="A69" s="20" t="s">
        <v>116</v>
      </c>
      <c r="B69" s="21" t="s">
        <v>42</v>
      </c>
      <c r="C69" s="20" t="s">
        <v>113</v>
      </c>
      <c r="D69" s="20" t="s">
        <v>43</v>
      </c>
      <c r="E69" s="20"/>
      <c r="F69" s="19">
        <v>134205.89000000001</v>
      </c>
      <c r="G69" s="19">
        <v>0</v>
      </c>
      <c r="H69" s="19">
        <f t="shared" si="0"/>
        <v>0</v>
      </c>
    </row>
    <row r="70" spans="1:8" ht="27.75" customHeight="1" outlineLevel="3" x14ac:dyDescent="0.2">
      <c r="A70" s="20" t="s">
        <v>117</v>
      </c>
      <c r="B70" s="21" t="s">
        <v>90</v>
      </c>
      <c r="C70" s="20" t="s">
        <v>113</v>
      </c>
      <c r="D70" s="20" t="s">
        <v>43</v>
      </c>
      <c r="E70" s="20" t="s">
        <v>91</v>
      </c>
      <c r="F70" s="19">
        <v>134205.89000000001</v>
      </c>
      <c r="G70" s="19">
        <v>0</v>
      </c>
      <c r="H70" s="19">
        <f t="shared" si="0"/>
        <v>0</v>
      </c>
    </row>
    <row r="71" spans="1:8" ht="28.5" customHeight="1" outlineLevel="7" x14ac:dyDescent="0.2">
      <c r="A71" s="20" t="s">
        <v>120</v>
      </c>
      <c r="B71" s="18" t="s">
        <v>90</v>
      </c>
      <c r="C71" s="17" t="s">
        <v>113</v>
      </c>
      <c r="D71" s="17" t="s">
        <v>43</v>
      </c>
      <c r="E71" s="17" t="s">
        <v>91</v>
      </c>
      <c r="F71" s="15">
        <v>134205.89000000001</v>
      </c>
      <c r="G71" s="15">
        <v>0</v>
      </c>
      <c r="H71" s="19">
        <f t="shared" si="0"/>
        <v>0</v>
      </c>
    </row>
    <row r="72" spans="1:8" ht="90.75" customHeight="1" outlineLevel="7" x14ac:dyDescent="0.2">
      <c r="A72" s="20" t="s">
        <v>121</v>
      </c>
      <c r="B72" s="22" t="s">
        <v>118</v>
      </c>
      <c r="C72" s="20" t="s">
        <v>119</v>
      </c>
      <c r="D72" s="20"/>
      <c r="E72" s="20"/>
      <c r="F72" s="19">
        <v>10620</v>
      </c>
      <c r="G72" s="19">
        <v>0</v>
      </c>
      <c r="H72" s="19">
        <f t="shared" si="0"/>
        <v>0</v>
      </c>
    </row>
    <row r="73" spans="1:8" ht="26.65" customHeight="1" outlineLevel="7" x14ac:dyDescent="0.2">
      <c r="A73" s="20" t="s">
        <v>122</v>
      </c>
      <c r="B73" s="21" t="s">
        <v>42</v>
      </c>
      <c r="C73" s="20" t="s">
        <v>119</v>
      </c>
      <c r="D73" s="20" t="s">
        <v>43</v>
      </c>
      <c r="E73" s="20"/>
      <c r="F73" s="19">
        <v>10620</v>
      </c>
      <c r="G73" s="19">
        <v>0</v>
      </c>
      <c r="H73" s="19">
        <f t="shared" si="0"/>
        <v>0</v>
      </c>
    </row>
    <row r="74" spans="1:8" ht="34.5" customHeight="1" outlineLevel="3" x14ac:dyDescent="0.2">
      <c r="A74" s="20" t="s">
        <v>123</v>
      </c>
      <c r="B74" s="21" t="s">
        <v>90</v>
      </c>
      <c r="C74" s="20" t="s">
        <v>119</v>
      </c>
      <c r="D74" s="20" t="s">
        <v>43</v>
      </c>
      <c r="E74" s="20" t="s">
        <v>91</v>
      </c>
      <c r="F74" s="19">
        <v>10620</v>
      </c>
      <c r="G74" s="19">
        <v>0</v>
      </c>
      <c r="H74" s="19">
        <f t="shared" si="0"/>
        <v>0</v>
      </c>
    </row>
    <row r="75" spans="1:8" ht="35.25" customHeight="1" outlineLevel="7" x14ac:dyDescent="0.2">
      <c r="A75" s="20" t="s">
        <v>126</v>
      </c>
      <c r="B75" s="18" t="s">
        <v>90</v>
      </c>
      <c r="C75" s="17" t="s">
        <v>119</v>
      </c>
      <c r="D75" s="17" t="s">
        <v>43</v>
      </c>
      <c r="E75" s="17" t="s">
        <v>91</v>
      </c>
      <c r="F75" s="15">
        <v>10620</v>
      </c>
      <c r="G75" s="15">
        <v>0</v>
      </c>
      <c r="H75" s="19">
        <f t="shared" si="0"/>
        <v>0</v>
      </c>
    </row>
    <row r="76" spans="1:8" ht="94.5" customHeight="1" outlineLevel="7" x14ac:dyDescent="0.2">
      <c r="A76" s="20" t="s">
        <v>127</v>
      </c>
      <c r="B76" s="22" t="s">
        <v>124</v>
      </c>
      <c r="C76" s="20" t="s">
        <v>125</v>
      </c>
      <c r="D76" s="20"/>
      <c r="E76" s="20"/>
      <c r="F76" s="19">
        <v>3000</v>
      </c>
      <c r="G76" s="19">
        <v>0</v>
      </c>
      <c r="H76" s="19">
        <f t="shared" si="0"/>
        <v>0</v>
      </c>
    </row>
    <row r="77" spans="1:8" ht="26.65" customHeight="1" outlineLevel="7" x14ac:dyDescent="0.2">
      <c r="A77" s="20" t="s">
        <v>128</v>
      </c>
      <c r="B77" s="21" t="s">
        <v>42</v>
      </c>
      <c r="C77" s="20" t="s">
        <v>125</v>
      </c>
      <c r="D77" s="20" t="s">
        <v>43</v>
      </c>
      <c r="E77" s="20"/>
      <c r="F77" s="19">
        <v>3000</v>
      </c>
      <c r="G77" s="19">
        <v>0</v>
      </c>
      <c r="H77" s="19">
        <f t="shared" si="0"/>
        <v>0</v>
      </c>
    </row>
    <row r="78" spans="1:8" ht="30" customHeight="1" outlineLevel="3" x14ac:dyDescent="0.2">
      <c r="A78" s="20" t="s">
        <v>129</v>
      </c>
      <c r="B78" s="21" t="s">
        <v>90</v>
      </c>
      <c r="C78" s="20" t="s">
        <v>125</v>
      </c>
      <c r="D78" s="20" t="s">
        <v>43</v>
      </c>
      <c r="E78" s="20" t="s">
        <v>91</v>
      </c>
      <c r="F78" s="19">
        <v>3000</v>
      </c>
      <c r="G78" s="19">
        <v>0</v>
      </c>
      <c r="H78" s="19">
        <f t="shared" si="0"/>
        <v>0</v>
      </c>
    </row>
    <row r="79" spans="1:8" ht="30.75" customHeight="1" outlineLevel="7" x14ac:dyDescent="0.2">
      <c r="A79" s="20" t="s">
        <v>132</v>
      </c>
      <c r="B79" s="18" t="s">
        <v>90</v>
      </c>
      <c r="C79" s="17" t="s">
        <v>125</v>
      </c>
      <c r="D79" s="17" t="s">
        <v>43</v>
      </c>
      <c r="E79" s="17" t="s">
        <v>91</v>
      </c>
      <c r="F79" s="15">
        <v>3000</v>
      </c>
      <c r="G79" s="15">
        <v>0</v>
      </c>
      <c r="H79" s="19">
        <f t="shared" ref="H79:H142" si="2">G79/F79*100</f>
        <v>0</v>
      </c>
    </row>
    <row r="80" spans="1:8" ht="101.25" customHeight="1" outlineLevel="7" x14ac:dyDescent="0.2">
      <c r="A80" s="20" t="s">
        <v>133</v>
      </c>
      <c r="B80" s="22" t="s">
        <v>130</v>
      </c>
      <c r="C80" s="20" t="s">
        <v>131</v>
      </c>
      <c r="D80" s="20"/>
      <c r="E80" s="20"/>
      <c r="F80" s="19">
        <v>15000</v>
      </c>
      <c r="G80" s="19">
        <v>0</v>
      </c>
      <c r="H80" s="19">
        <f t="shared" si="2"/>
        <v>0</v>
      </c>
    </row>
    <row r="81" spans="1:8" ht="26.65" customHeight="1" outlineLevel="7" x14ac:dyDescent="0.2">
      <c r="A81" s="20" t="s">
        <v>134</v>
      </c>
      <c r="B81" s="21" t="s">
        <v>42</v>
      </c>
      <c r="C81" s="20" t="s">
        <v>131</v>
      </c>
      <c r="D81" s="20" t="s">
        <v>43</v>
      </c>
      <c r="E81" s="20"/>
      <c r="F81" s="19">
        <v>15000</v>
      </c>
      <c r="G81" s="19">
        <v>0</v>
      </c>
      <c r="H81" s="19">
        <f t="shared" si="2"/>
        <v>0</v>
      </c>
    </row>
    <row r="82" spans="1:8" ht="26.25" customHeight="1" outlineLevel="2" x14ac:dyDescent="0.2">
      <c r="A82" s="20" t="s">
        <v>135</v>
      </c>
      <c r="B82" s="21" t="s">
        <v>90</v>
      </c>
      <c r="C82" s="20" t="s">
        <v>131</v>
      </c>
      <c r="D82" s="20" t="s">
        <v>43</v>
      </c>
      <c r="E82" s="20" t="s">
        <v>91</v>
      </c>
      <c r="F82" s="19">
        <v>15000</v>
      </c>
      <c r="G82" s="19">
        <v>0</v>
      </c>
      <c r="H82" s="19">
        <f t="shared" si="2"/>
        <v>0</v>
      </c>
    </row>
    <row r="83" spans="1:8" ht="25.5" customHeight="1" outlineLevel="3" x14ac:dyDescent="0.2">
      <c r="A83" s="20" t="s">
        <v>138</v>
      </c>
      <c r="B83" s="18" t="s">
        <v>90</v>
      </c>
      <c r="C83" s="17" t="s">
        <v>131</v>
      </c>
      <c r="D83" s="17" t="s">
        <v>43</v>
      </c>
      <c r="E83" s="17" t="s">
        <v>91</v>
      </c>
      <c r="F83" s="15">
        <v>15000</v>
      </c>
      <c r="G83" s="15">
        <v>0</v>
      </c>
      <c r="H83" s="19">
        <f t="shared" si="2"/>
        <v>0</v>
      </c>
    </row>
    <row r="84" spans="1:8" ht="66" customHeight="1" outlineLevel="7" x14ac:dyDescent="0.2">
      <c r="A84" s="20" t="s">
        <v>141</v>
      </c>
      <c r="B84" s="21" t="s">
        <v>147</v>
      </c>
      <c r="C84" s="20" t="s">
        <v>148</v>
      </c>
      <c r="D84" s="20"/>
      <c r="E84" s="20"/>
      <c r="F84" s="19">
        <v>402500</v>
      </c>
      <c r="G84" s="19">
        <v>25352.44</v>
      </c>
      <c r="H84" s="19">
        <f t="shared" si="2"/>
        <v>6.298742857142857</v>
      </c>
    </row>
    <row r="85" spans="1:8" ht="78" customHeight="1" outlineLevel="7" x14ac:dyDescent="0.2">
      <c r="A85" s="20" t="s">
        <v>142</v>
      </c>
      <c r="B85" s="22" t="s">
        <v>150</v>
      </c>
      <c r="C85" s="20" t="s">
        <v>151</v>
      </c>
      <c r="D85" s="20"/>
      <c r="E85" s="20"/>
      <c r="F85" s="19">
        <v>95900</v>
      </c>
      <c r="G85" s="15">
        <v>13540.13</v>
      </c>
      <c r="H85" s="19">
        <f t="shared" si="2"/>
        <v>14.119009384775808</v>
      </c>
    </row>
    <row r="86" spans="1:8" ht="30.75" customHeight="1" outlineLevel="7" x14ac:dyDescent="0.2">
      <c r="A86" s="20" t="s">
        <v>145</v>
      </c>
      <c r="B86" s="21" t="s">
        <v>42</v>
      </c>
      <c r="C86" s="20" t="s">
        <v>151</v>
      </c>
      <c r="D86" s="20" t="s">
        <v>43</v>
      </c>
      <c r="E86" s="20"/>
      <c r="F86" s="19">
        <v>95900</v>
      </c>
      <c r="G86" s="15">
        <v>13540.13</v>
      </c>
      <c r="H86" s="19">
        <f t="shared" si="2"/>
        <v>14.119009384775808</v>
      </c>
    </row>
    <row r="87" spans="1:8" ht="27.75" customHeight="1" outlineLevel="2" x14ac:dyDescent="0.2">
      <c r="A87" s="20" t="s">
        <v>146</v>
      </c>
      <c r="B87" s="21" t="s">
        <v>154</v>
      </c>
      <c r="C87" s="20" t="s">
        <v>151</v>
      </c>
      <c r="D87" s="20" t="s">
        <v>43</v>
      </c>
      <c r="E87" s="20" t="s">
        <v>155</v>
      </c>
      <c r="F87" s="27">
        <v>95900</v>
      </c>
      <c r="G87" s="15">
        <v>13540.13</v>
      </c>
      <c r="H87" s="19">
        <f t="shared" si="2"/>
        <v>14.119009384775808</v>
      </c>
    </row>
    <row r="88" spans="1:8" ht="22.5" customHeight="1" outlineLevel="3" x14ac:dyDescent="0.2">
      <c r="A88" s="20" t="s">
        <v>149</v>
      </c>
      <c r="B88" s="18" t="s">
        <v>154</v>
      </c>
      <c r="C88" s="17" t="s">
        <v>151</v>
      </c>
      <c r="D88" s="17" t="s">
        <v>43</v>
      </c>
      <c r="E88" s="17" t="s">
        <v>155</v>
      </c>
      <c r="F88" s="15">
        <v>95900</v>
      </c>
      <c r="G88" s="15">
        <v>13540.13</v>
      </c>
      <c r="H88" s="19">
        <f t="shared" si="2"/>
        <v>14.119009384775808</v>
      </c>
    </row>
    <row r="89" spans="1:8" ht="24" customHeight="1" outlineLevel="7" x14ac:dyDescent="0.2">
      <c r="A89" s="20" t="s">
        <v>152</v>
      </c>
      <c r="B89" s="28" t="s">
        <v>280</v>
      </c>
      <c r="C89" s="29" t="s">
        <v>281</v>
      </c>
      <c r="D89" s="29" t="s">
        <v>43</v>
      </c>
      <c r="E89" s="29" t="s">
        <v>282</v>
      </c>
      <c r="F89" s="33">
        <v>643406.80000000005</v>
      </c>
      <c r="G89" s="16"/>
      <c r="H89" s="16"/>
    </row>
    <row r="90" spans="1:8" ht="32.25" customHeight="1" outlineLevel="7" x14ac:dyDescent="0.2">
      <c r="A90" s="20" t="s">
        <v>153</v>
      </c>
      <c r="B90" s="23" t="s">
        <v>42</v>
      </c>
      <c r="C90" s="24" t="s">
        <v>281</v>
      </c>
      <c r="D90" s="24" t="s">
        <v>43</v>
      </c>
      <c r="E90" s="24" t="s">
        <v>282</v>
      </c>
      <c r="F90" s="15">
        <v>643406.80000000005</v>
      </c>
      <c r="G90" s="19"/>
      <c r="H90" s="19"/>
    </row>
    <row r="91" spans="1:8" ht="53.25" customHeight="1" outlineLevel="7" x14ac:dyDescent="0.2">
      <c r="A91" s="20" t="s">
        <v>156</v>
      </c>
      <c r="B91" s="21" t="s">
        <v>136</v>
      </c>
      <c r="C91" s="20" t="s">
        <v>137</v>
      </c>
      <c r="D91" s="20"/>
      <c r="E91" s="20"/>
      <c r="F91" s="27">
        <f>F95+F97+F100</f>
        <v>1257100</v>
      </c>
      <c r="G91" s="19">
        <f>G93+G98+G96</f>
        <v>492750.56000000006</v>
      </c>
      <c r="H91" s="19">
        <f>G91/F91*100</f>
        <v>39.197403547848225</v>
      </c>
    </row>
    <row r="92" spans="1:8" ht="58.5" customHeight="1" outlineLevel="3" x14ac:dyDescent="0.2">
      <c r="A92" s="20" t="s">
        <v>157</v>
      </c>
      <c r="B92" s="21" t="s">
        <v>139</v>
      </c>
      <c r="C92" s="20" t="s">
        <v>140</v>
      </c>
      <c r="D92" s="20"/>
      <c r="E92" s="20"/>
      <c r="F92" s="19">
        <f>F91</f>
        <v>1257100</v>
      </c>
      <c r="G92" s="19">
        <f>G91</f>
        <v>492750.56000000006</v>
      </c>
      <c r="H92" s="19">
        <f>G92/F92*100</f>
        <v>39.197403547848225</v>
      </c>
    </row>
    <row r="93" spans="1:8" ht="36.75" customHeight="1" outlineLevel="7" x14ac:dyDescent="0.2">
      <c r="A93" s="20" t="s">
        <v>159</v>
      </c>
      <c r="B93" s="21" t="s">
        <v>42</v>
      </c>
      <c r="C93" s="20" t="s">
        <v>140</v>
      </c>
      <c r="D93" s="20" t="s">
        <v>43</v>
      </c>
      <c r="E93" s="20"/>
      <c r="F93" s="19">
        <v>967500</v>
      </c>
      <c r="G93" s="19">
        <v>460467.53</v>
      </c>
      <c r="H93" s="19">
        <f>G93/F93*100</f>
        <v>47.593543152454778</v>
      </c>
    </row>
    <row r="94" spans="1:8" ht="13.35" customHeight="1" outlineLevel="7" x14ac:dyDescent="0.2">
      <c r="A94" s="20" t="s">
        <v>160</v>
      </c>
      <c r="B94" s="21" t="s">
        <v>143</v>
      </c>
      <c r="C94" s="20" t="s">
        <v>140</v>
      </c>
      <c r="D94" s="20" t="s">
        <v>43</v>
      </c>
      <c r="E94" s="20" t="s">
        <v>144</v>
      </c>
      <c r="F94" s="19">
        <v>967500</v>
      </c>
      <c r="G94" s="19">
        <f>G93</f>
        <v>460467.53</v>
      </c>
      <c r="H94" s="19">
        <f>G94/F94*100</f>
        <v>47.593543152454778</v>
      </c>
    </row>
    <row r="95" spans="1:8" ht="13.35" customHeight="1" outlineLevel="7" x14ac:dyDescent="0.2">
      <c r="A95" s="20" t="s">
        <v>161</v>
      </c>
      <c r="B95" s="18" t="s">
        <v>143</v>
      </c>
      <c r="C95" s="17" t="s">
        <v>140</v>
      </c>
      <c r="D95" s="17" t="s">
        <v>43</v>
      </c>
      <c r="E95" s="17" t="s">
        <v>144</v>
      </c>
      <c r="F95" s="15">
        <v>967500</v>
      </c>
      <c r="G95" s="15">
        <f>G94</f>
        <v>460467.53</v>
      </c>
      <c r="H95" s="19">
        <f>G95/F95*100</f>
        <v>47.593543152454778</v>
      </c>
    </row>
    <row r="96" spans="1:8" ht="27.75" customHeight="1" outlineLevel="3" x14ac:dyDescent="0.2">
      <c r="A96" s="20" t="s">
        <v>162</v>
      </c>
      <c r="B96" s="21" t="s">
        <v>143</v>
      </c>
      <c r="C96" s="20" t="s">
        <v>158</v>
      </c>
      <c r="D96" s="20" t="s">
        <v>43</v>
      </c>
      <c r="E96" s="20" t="s">
        <v>144</v>
      </c>
      <c r="F96" s="15">
        <v>220000</v>
      </c>
      <c r="G96" s="19">
        <v>0</v>
      </c>
      <c r="H96" s="19">
        <f t="shared" si="2"/>
        <v>0</v>
      </c>
    </row>
    <row r="97" spans="1:8" ht="33.75" customHeight="1" outlineLevel="7" x14ac:dyDescent="0.2">
      <c r="A97" s="20" t="s">
        <v>165</v>
      </c>
      <c r="B97" s="18" t="s">
        <v>143</v>
      </c>
      <c r="C97" s="17" t="s">
        <v>158</v>
      </c>
      <c r="D97" s="17" t="s">
        <v>43</v>
      </c>
      <c r="E97" s="17" t="s">
        <v>144</v>
      </c>
      <c r="F97" s="15">
        <v>220000</v>
      </c>
      <c r="G97" s="15">
        <v>0</v>
      </c>
      <c r="H97" s="19">
        <f t="shared" si="2"/>
        <v>0</v>
      </c>
    </row>
    <row r="98" spans="1:8" ht="24" customHeight="1" outlineLevel="7" x14ac:dyDescent="0.2">
      <c r="A98" s="20" t="s">
        <v>166</v>
      </c>
      <c r="B98" s="21" t="s">
        <v>42</v>
      </c>
      <c r="C98" s="20" t="s">
        <v>164</v>
      </c>
      <c r="D98" s="20" t="s">
        <v>43</v>
      </c>
      <c r="E98" s="20"/>
      <c r="F98" s="19">
        <v>69600</v>
      </c>
      <c r="G98" s="19">
        <v>32283.03</v>
      </c>
      <c r="H98" s="19">
        <f>G98/F98*100</f>
        <v>46.383663793103445</v>
      </c>
    </row>
    <row r="99" spans="1:8" ht="14.25" customHeight="1" outlineLevel="7" x14ac:dyDescent="0.2">
      <c r="A99" s="20" t="s">
        <v>169</v>
      </c>
      <c r="B99" s="21" t="s">
        <v>143</v>
      </c>
      <c r="C99" s="20" t="s">
        <v>164</v>
      </c>
      <c r="D99" s="20" t="s">
        <v>43</v>
      </c>
      <c r="E99" s="20" t="s">
        <v>144</v>
      </c>
      <c r="F99" s="19">
        <v>69600</v>
      </c>
      <c r="G99" s="19">
        <v>32283.03</v>
      </c>
      <c r="H99" s="19">
        <f>G99/F99*100</f>
        <v>46.383663793103445</v>
      </c>
    </row>
    <row r="100" spans="1:8" ht="27" customHeight="1" outlineLevel="7" x14ac:dyDescent="0.2">
      <c r="A100" s="20" t="s">
        <v>170</v>
      </c>
      <c r="B100" s="18" t="s">
        <v>143</v>
      </c>
      <c r="C100" s="17" t="s">
        <v>164</v>
      </c>
      <c r="D100" s="17" t="s">
        <v>43</v>
      </c>
      <c r="E100" s="17" t="s">
        <v>144</v>
      </c>
      <c r="F100" s="15">
        <v>69600</v>
      </c>
      <c r="G100" s="19">
        <v>32283.03</v>
      </c>
      <c r="H100" s="19">
        <f>G100/F100*100</f>
        <v>46.383663793103445</v>
      </c>
    </row>
    <row r="101" spans="1:8" ht="69.75" customHeight="1" outlineLevel="7" x14ac:dyDescent="0.2">
      <c r="A101" s="20" t="s">
        <v>171</v>
      </c>
      <c r="B101" s="22" t="s">
        <v>163</v>
      </c>
      <c r="C101" s="20" t="s">
        <v>164</v>
      </c>
      <c r="D101" s="20"/>
      <c r="E101" s="20"/>
      <c r="F101" s="27">
        <f>F102+F105</f>
        <v>117000</v>
      </c>
      <c r="G101" s="19">
        <f>G102+G105</f>
        <v>65157.14</v>
      </c>
      <c r="H101" s="19">
        <f t="shared" si="2"/>
        <v>55.689863247863244</v>
      </c>
    </row>
    <row r="102" spans="1:8" ht="27.75" customHeight="1" outlineLevel="7" x14ac:dyDescent="0.2">
      <c r="A102" s="20" t="s">
        <v>172</v>
      </c>
      <c r="B102" s="21" t="s">
        <v>52</v>
      </c>
      <c r="C102" s="20" t="s">
        <v>164</v>
      </c>
      <c r="D102" s="20" t="s">
        <v>53</v>
      </c>
      <c r="E102" s="20"/>
      <c r="F102" s="19">
        <v>89500</v>
      </c>
      <c r="G102" s="15">
        <v>50042.400000000001</v>
      </c>
      <c r="H102" s="19">
        <f t="shared" si="2"/>
        <v>55.913296089385476</v>
      </c>
    </row>
    <row r="103" spans="1:8" ht="24" customHeight="1" outlineLevel="7" x14ac:dyDescent="0.2">
      <c r="A103" s="20" t="s">
        <v>173</v>
      </c>
      <c r="B103" s="21" t="s">
        <v>167</v>
      </c>
      <c r="C103" s="20" t="s">
        <v>164</v>
      </c>
      <c r="D103" s="20" t="s">
        <v>53</v>
      </c>
      <c r="E103" s="20" t="s">
        <v>168</v>
      </c>
      <c r="F103" s="19">
        <v>89500</v>
      </c>
      <c r="G103" s="15">
        <v>50042.400000000001</v>
      </c>
      <c r="H103" s="19">
        <f t="shared" si="2"/>
        <v>55.913296089385476</v>
      </c>
    </row>
    <row r="104" spans="1:8" ht="21" customHeight="1" outlineLevel="7" x14ac:dyDescent="0.2">
      <c r="A104" s="20" t="s">
        <v>174</v>
      </c>
      <c r="B104" s="18" t="s">
        <v>167</v>
      </c>
      <c r="C104" s="17" t="s">
        <v>164</v>
      </c>
      <c r="D104" s="17" t="s">
        <v>53</v>
      </c>
      <c r="E104" s="17" t="s">
        <v>168</v>
      </c>
      <c r="F104" s="15">
        <v>89500</v>
      </c>
      <c r="G104" s="15">
        <v>50042.400000000001</v>
      </c>
      <c r="H104" s="19">
        <f t="shared" si="2"/>
        <v>55.913296089385476</v>
      </c>
    </row>
    <row r="105" spans="1:8" ht="38.25" customHeight="1" outlineLevel="7" x14ac:dyDescent="0.2">
      <c r="A105" s="20" t="s">
        <v>175</v>
      </c>
      <c r="B105" s="21" t="s">
        <v>57</v>
      </c>
      <c r="C105" s="20" t="s">
        <v>164</v>
      </c>
      <c r="D105" s="20" t="s">
        <v>58</v>
      </c>
      <c r="E105" s="20"/>
      <c r="F105" s="19">
        <v>27500</v>
      </c>
      <c r="G105" s="19">
        <v>15114.74</v>
      </c>
      <c r="H105" s="19">
        <f t="shared" si="2"/>
        <v>54.962690909090902</v>
      </c>
    </row>
    <row r="106" spans="1:8" ht="28.5" customHeight="1" outlineLevel="1" x14ac:dyDescent="0.2">
      <c r="A106" s="20" t="s">
        <v>176</v>
      </c>
      <c r="B106" s="21" t="s">
        <v>167</v>
      </c>
      <c r="C106" s="20" t="s">
        <v>164</v>
      </c>
      <c r="D106" s="20" t="s">
        <v>58</v>
      </c>
      <c r="E106" s="20" t="s">
        <v>168</v>
      </c>
      <c r="F106" s="19">
        <v>27500</v>
      </c>
      <c r="G106" s="19">
        <v>15114.74</v>
      </c>
      <c r="H106" s="19">
        <f t="shared" si="2"/>
        <v>54.962690909090902</v>
      </c>
    </row>
    <row r="107" spans="1:8" ht="23.25" customHeight="1" outlineLevel="2" x14ac:dyDescent="0.2">
      <c r="A107" s="20" t="s">
        <v>179</v>
      </c>
      <c r="B107" s="18" t="s">
        <v>167</v>
      </c>
      <c r="C107" s="17" t="s">
        <v>164</v>
      </c>
      <c r="D107" s="17" t="s">
        <v>58</v>
      </c>
      <c r="E107" s="17" t="s">
        <v>168</v>
      </c>
      <c r="F107" s="15">
        <v>27500</v>
      </c>
      <c r="G107" s="19">
        <v>15114.74</v>
      </c>
      <c r="H107" s="19">
        <f t="shared" si="2"/>
        <v>54.962690909090902</v>
      </c>
    </row>
    <row r="108" spans="1:8" ht="35.25" customHeight="1" outlineLevel="3" x14ac:dyDescent="0.2">
      <c r="A108" s="20" t="s">
        <v>182</v>
      </c>
      <c r="B108" s="21" t="s">
        <v>177</v>
      </c>
      <c r="C108" s="20" t="s">
        <v>178</v>
      </c>
      <c r="D108" s="20"/>
      <c r="E108" s="20"/>
      <c r="F108" s="19">
        <v>486900</v>
      </c>
      <c r="G108" s="19">
        <f>G109</f>
        <v>240290.97000000003</v>
      </c>
      <c r="H108" s="19">
        <f t="shared" si="2"/>
        <v>49.351195317313625</v>
      </c>
    </row>
    <row r="109" spans="1:8" ht="34.5" customHeight="1" outlineLevel="7" x14ac:dyDescent="0.2">
      <c r="A109" s="20" t="s">
        <v>185</v>
      </c>
      <c r="B109" s="21" t="s">
        <v>180</v>
      </c>
      <c r="C109" s="20" t="s">
        <v>181</v>
      </c>
      <c r="D109" s="20"/>
      <c r="E109" s="20"/>
      <c r="F109" s="19">
        <v>486900</v>
      </c>
      <c r="G109" s="19">
        <f>G110</f>
        <v>240290.97000000003</v>
      </c>
      <c r="H109" s="19">
        <f t="shared" si="2"/>
        <v>49.351195317313625</v>
      </c>
    </row>
    <row r="110" spans="1:8" ht="42.75" customHeight="1" outlineLevel="7" x14ac:dyDescent="0.2">
      <c r="A110" s="20" t="s">
        <v>186</v>
      </c>
      <c r="B110" s="21" t="s">
        <v>183</v>
      </c>
      <c r="C110" s="20" t="s">
        <v>184</v>
      </c>
      <c r="D110" s="20"/>
      <c r="E110" s="20"/>
      <c r="F110" s="19">
        <v>486900</v>
      </c>
      <c r="G110" s="19">
        <f>G111+G114+G117</f>
        <v>240290.97000000003</v>
      </c>
      <c r="H110" s="19">
        <f t="shared" si="2"/>
        <v>49.351195317313625</v>
      </c>
    </row>
    <row r="111" spans="1:8" ht="30" customHeight="1" outlineLevel="7" x14ac:dyDescent="0.2">
      <c r="A111" s="20" t="s">
        <v>189</v>
      </c>
      <c r="B111" s="21" t="s">
        <v>52</v>
      </c>
      <c r="C111" s="20" t="s">
        <v>184</v>
      </c>
      <c r="D111" s="20" t="s">
        <v>53</v>
      </c>
      <c r="E111" s="20"/>
      <c r="F111" s="19">
        <v>374000</v>
      </c>
      <c r="G111" s="15">
        <v>189491.26</v>
      </c>
      <c r="H111" s="19">
        <f t="shared" si="2"/>
        <v>50.66611229946524</v>
      </c>
    </row>
    <row r="112" spans="1:8" ht="40.5" customHeight="1" outlineLevel="7" x14ac:dyDescent="0.2">
      <c r="A112" s="20" t="s">
        <v>190</v>
      </c>
      <c r="B112" s="21" t="s">
        <v>187</v>
      </c>
      <c r="C112" s="20" t="s">
        <v>184</v>
      </c>
      <c r="D112" s="20" t="s">
        <v>53</v>
      </c>
      <c r="E112" s="20" t="s">
        <v>188</v>
      </c>
      <c r="F112" s="19">
        <v>374000</v>
      </c>
      <c r="G112" s="15">
        <v>189491.26</v>
      </c>
      <c r="H112" s="19">
        <f t="shared" si="2"/>
        <v>50.66611229946524</v>
      </c>
    </row>
    <row r="113" spans="1:8" ht="43.5" customHeight="1" outlineLevel="7" x14ac:dyDescent="0.2">
      <c r="A113" s="20" t="s">
        <v>191</v>
      </c>
      <c r="B113" s="18" t="s">
        <v>187</v>
      </c>
      <c r="C113" s="17" t="s">
        <v>184</v>
      </c>
      <c r="D113" s="17" t="s">
        <v>53</v>
      </c>
      <c r="E113" s="17" t="s">
        <v>188</v>
      </c>
      <c r="F113" s="15">
        <v>374000</v>
      </c>
      <c r="G113" s="15">
        <v>189491.26</v>
      </c>
      <c r="H113" s="19">
        <f t="shared" si="2"/>
        <v>50.66611229946524</v>
      </c>
    </row>
    <row r="114" spans="1:8" ht="38.25" customHeight="1" outlineLevel="7" x14ac:dyDescent="0.2">
      <c r="A114" s="20" t="s">
        <v>192</v>
      </c>
      <c r="B114" s="21" t="s">
        <v>57</v>
      </c>
      <c r="C114" s="20" t="s">
        <v>184</v>
      </c>
      <c r="D114" s="20" t="s">
        <v>58</v>
      </c>
      <c r="E114" s="20"/>
      <c r="F114" s="19">
        <v>112763.77</v>
      </c>
      <c r="G114" s="19">
        <v>50663.48</v>
      </c>
      <c r="H114" s="19">
        <f t="shared" si="2"/>
        <v>44.928863233288496</v>
      </c>
    </row>
    <row r="115" spans="1:8" ht="37.5" customHeight="1" outlineLevel="7" x14ac:dyDescent="0.2">
      <c r="A115" s="20" t="s">
        <v>193</v>
      </c>
      <c r="B115" s="21" t="s">
        <v>187</v>
      </c>
      <c r="C115" s="20" t="s">
        <v>184</v>
      </c>
      <c r="D115" s="20" t="s">
        <v>58</v>
      </c>
      <c r="E115" s="20" t="s">
        <v>188</v>
      </c>
      <c r="F115" s="19">
        <v>112763.77</v>
      </c>
      <c r="G115" s="19">
        <v>50663.48</v>
      </c>
      <c r="H115" s="19">
        <f t="shared" si="2"/>
        <v>44.928863233288496</v>
      </c>
    </row>
    <row r="116" spans="1:8" ht="39" customHeight="1" outlineLevel="7" x14ac:dyDescent="0.2">
      <c r="A116" s="20" t="s">
        <v>196</v>
      </c>
      <c r="B116" s="18" t="s">
        <v>187</v>
      </c>
      <c r="C116" s="17" t="s">
        <v>184</v>
      </c>
      <c r="D116" s="17" t="s">
        <v>58</v>
      </c>
      <c r="E116" s="17" t="s">
        <v>188</v>
      </c>
      <c r="F116" s="15">
        <v>112763.77</v>
      </c>
      <c r="G116" s="19">
        <v>50663.48</v>
      </c>
      <c r="H116" s="19">
        <f t="shared" si="2"/>
        <v>44.928863233288496</v>
      </c>
    </row>
    <row r="117" spans="1:8" ht="26.25" customHeight="1" outlineLevel="7" x14ac:dyDescent="0.2">
      <c r="A117" s="20" t="s">
        <v>197</v>
      </c>
      <c r="B117" s="21" t="s">
        <v>194</v>
      </c>
      <c r="C117" s="20" t="s">
        <v>184</v>
      </c>
      <c r="D117" s="20" t="s">
        <v>195</v>
      </c>
      <c r="E117" s="20"/>
      <c r="F117" s="19">
        <v>136.22999999999999</v>
      </c>
      <c r="G117" s="19">
        <v>136.22999999999999</v>
      </c>
      <c r="H117" s="19">
        <f t="shared" si="2"/>
        <v>100</v>
      </c>
    </row>
    <row r="118" spans="1:8" ht="35.25" customHeight="1" outlineLevel="1" x14ac:dyDescent="0.2">
      <c r="A118" s="20" t="s">
        <v>198</v>
      </c>
      <c r="B118" s="21" t="s">
        <v>187</v>
      </c>
      <c r="C118" s="20" t="s">
        <v>184</v>
      </c>
      <c r="D118" s="20" t="s">
        <v>195</v>
      </c>
      <c r="E118" s="20" t="s">
        <v>188</v>
      </c>
      <c r="F118" s="19">
        <v>136.22999999999999</v>
      </c>
      <c r="G118" s="19">
        <v>136.22999999999999</v>
      </c>
      <c r="H118" s="19">
        <f t="shared" si="2"/>
        <v>100</v>
      </c>
    </row>
    <row r="119" spans="1:8" ht="36" customHeight="1" outlineLevel="2" x14ac:dyDescent="0.2">
      <c r="A119" s="20" t="s">
        <v>201</v>
      </c>
      <c r="B119" s="18" t="s">
        <v>187</v>
      </c>
      <c r="C119" s="17" t="s">
        <v>184</v>
      </c>
      <c r="D119" s="17" t="s">
        <v>195</v>
      </c>
      <c r="E119" s="17" t="s">
        <v>188</v>
      </c>
      <c r="F119" s="15">
        <v>136.22999999999999</v>
      </c>
      <c r="G119" s="15">
        <v>136.22999999999999</v>
      </c>
      <c r="H119" s="19">
        <f t="shared" si="2"/>
        <v>100</v>
      </c>
    </row>
    <row r="120" spans="1:8" ht="38.25" customHeight="1" outlineLevel="3" x14ac:dyDescent="0.2">
      <c r="A120" s="20" t="s">
        <v>204</v>
      </c>
      <c r="B120" s="25" t="s">
        <v>199</v>
      </c>
      <c r="C120" s="26" t="s">
        <v>200</v>
      </c>
      <c r="D120" s="26"/>
      <c r="E120" s="26"/>
      <c r="F120" s="27">
        <f>F122+F132+F136+F143+F147+F160+F164</f>
        <v>2799660</v>
      </c>
      <c r="G120" s="27">
        <f>G122+G132+G136+G143+G147+G161+G165</f>
        <v>1155215.55</v>
      </c>
      <c r="H120" s="27">
        <f t="shared" si="2"/>
        <v>41.262708686054737</v>
      </c>
    </row>
    <row r="121" spans="1:8" ht="39.75" customHeight="1" outlineLevel="7" x14ac:dyDescent="0.2">
      <c r="A121" s="20" t="s">
        <v>207</v>
      </c>
      <c r="B121" s="25" t="s">
        <v>202</v>
      </c>
      <c r="C121" s="26" t="s">
        <v>203</v>
      </c>
      <c r="D121" s="26"/>
      <c r="E121" s="26"/>
      <c r="F121" s="27">
        <v>2799660</v>
      </c>
      <c r="G121" s="27">
        <f>G120</f>
        <v>1155215.55</v>
      </c>
      <c r="H121" s="27">
        <f t="shared" si="2"/>
        <v>41.262708686054737</v>
      </c>
    </row>
    <row r="122" spans="1:8" ht="48.75" customHeight="1" outlineLevel="7" x14ac:dyDescent="0.2">
      <c r="A122" s="20" t="s">
        <v>208</v>
      </c>
      <c r="B122" s="21" t="s">
        <v>205</v>
      </c>
      <c r="C122" s="20" t="s">
        <v>206</v>
      </c>
      <c r="D122" s="20"/>
      <c r="E122" s="20"/>
      <c r="F122" s="19">
        <f>F123+F126+F129</f>
        <v>101560</v>
      </c>
      <c r="G122" s="19">
        <f>G123+G126+G129</f>
        <v>45279.8</v>
      </c>
      <c r="H122" s="19">
        <f t="shared" si="2"/>
        <v>44.584285151634504</v>
      </c>
    </row>
    <row r="123" spans="1:8" ht="26.65" customHeight="1" outlineLevel="7" x14ac:dyDescent="0.2">
      <c r="A123" s="20" t="s">
        <v>211</v>
      </c>
      <c r="B123" s="21" t="s">
        <v>52</v>
      </c>
      <c r="C123" s="20" t="s">
        <v>206</v>
      </c>
      <c r="D123" s="20" t="s">
        <v>53</v>
      </c>
      <c r="E123" s="20"/>
      <c r="F123" s="19">
        <v>68525</v>
      </c>
      <c r="G123" s="19">
        <v>30496.1</v>
      </c>
      <c r="H123" s="19">
        <f t="shared" si="2"/>
        <v>44.503611820503465</v>
      </c>
    </row>
    <row r="124" spans="1:8" ht="29.25" customHeight="1" outlineLevel="7" x14ac:dyDescent="0.2">
      <c r="A124" s="20" t="s">
        <v>212</v>
      </c>
      <c r="B124" s="21" t="s">
        <v>209</v>
      </c>
      <c r="C124" s="20" t="s">
        <v>206</v>
      </c>
      <c r="D124" s="20" t="s">
        <v>53</v>
      </c>
      <c r="E124" s="20" t="s">
        <v>210</v>
      </c>
      <c r="F124" s="19">
        <v>68525</v>
      </c>
      <c r="G124" s="19">
        <v>30496.1</v>
      </c>
      <c r="H124" s="19">
        <f t="shared" si="2"/>
        <v>44.503611820503465</v>
      </c>
    </row>
    <row r="125" spans="1:8" ht="26.65" customHeight="1" outlineLevel="7" x14ac:dyDescent="0.2">
      <c r="A125" s="20" t="s">
        <v>213</v>
      </c>
      <c r="B125" s="18" t="s">
        <v>209</v>
      </c>
      <c r="C125" s="17" t="s">
        <v>206</v>
      </c>
      <c r="D125" s="17" t="s">
        <v>53</v>
      </c>
      <c r="E125" s="17" t="s">
        <v>210</v>
      </c>
      <c r="F125" s="15">
        <v>68525</v>
      </c>
      <c r="G125" s="19">
        <v>30496.1</v>
      </c>
      <c r="H125" s="19">
        <f t="shared" si="2"/>
        <v>44.503611820503465</v>
      </c>
    </row>
    <row r="126" spans="1:8" ht="36" customHeight="1" outlineLevel="7" x14ac:dyDescent="0.2">
      <c r="A126" s="20" t="s">
        <v>214</v>
      </c>
      <c r="B126" s="21" t="s">
        <v>57</v>
      </c>
      <c r="C126" s="20" t="s">
        <v>206</v>
      </c>
      <c r="D126" s="20" t="s">
        <v>58</v>
      </c>
      <c r="E126" s="20"/>
      <c r="F126" s="19">
        <v>20694</v>
      </c>
      <c r="G126" s="19">
        <v>8620.7000000000007</v>
      </c>
      <c r="H126" s="19">
        <f t="shared" si="2"/>
        <v>41.657968493283079</v>
      </c>
    </row>
    <row r="127" spans="1:8" ht="28.5" customHeight="1" outlineLevel="7" x14ac:dyDescent="0.2">
      <c r="A127" s="20" t="s">
        <v>215</v>
      </c>
      <c r="B127" s="21" t="s">
        <v>209</v>
      </c>
      <c r="C127" s="20" t="s">
        <v>206</v>
      </c>
      <c r="D127" s="20" t="s">
        <v>58</v>
      </c>
      <c r="E127" s="20" t="s">
        <v>210</v>
      </c>
      <c r="F127" s="19">
        <v>20694</v>
      </c>
      <c r="G127" s="19">
        <v>8620.7000000000007</v>
      </c>
      <c r="H127" s="19">
        <f t="shared" si="2"/>
        <v>41.657968493283079</v>
      </c>
    </row>
    <row r="128" spans="1:8" ht="26.65" customHeight="1" outlineLevel="7" x14ac:dyDescent="0.2">
      <c r="A128" s="20" t="s">
        <v>216</v>
      </c>
      <c r="B128" s="18" t="s">
        <v>209</v>
      </c>
      <c r="C128" s="17" t="s">
        <v>206</v>
      </c>
      <c r="D128" s="17" t="s">
        <v>58</v>
      </c>
      <c r="E128" s="17" t="s">
        <v>210</v>
      </c>
      <c r="F128" s="15">
        <v>20694</v>
      </c>
      <c r="G128" s="19">
        <v>8620.7000000000007</v>
      </c>
      <c r="H128" s="19">
        <f t="shared" si="2"/>
        <v>41.657968493283079</v>
      </c>
    </row>
    <row r="129" spans="1:8" ht="26.65" customHeight="1" outlineLevel="7" x14ac:dyDescent="0.2">
      <c r="A129" s="20" t="s">
        <v>217</v>
      </c>
      <c r="B129" s="21" t="s">
        <v>42</v>
      </c>
      <c r="C129" s="20" t="s">
        <v>206</v>
      </c>
      <c r="D129" s="20" t="s">
        <v>43</v>
      </c>
      <c r="E129" s="20"/>
      <c r="F129" s="19">
        <v>12341</v>
      </c>
      <c r="G129" s="19">
        <v>6163</v>
      </c>
      <c r="H129" s="19">
        <f t="shared" si="2"/>
        <v>49.939226967020502</v>
      </c>
    </row>
    <row r="130" spans="1:8" ht="27" customHeight="1" outlineLevel="3" x14ac:dyDescent="0.2">
      <c r="A130" s="20" t="s">
        <v>218</v>
      </c>
      <c r="B130" s="21" t="s">
        <v>209</v>
      </c>
      <c r="C130" s="20" t="s">
        <v>206</v>
      </c>
      <c r="D130" s="20" t="s">
        <v>43</v>
      </c>
      <c r="E130" s="20" t="s">
        <v>210</v>
      </c>
      <c r="F130" s="19">
        <v>12341</v>
      </c>
      <c r="G130" s="19">
        <f>G129</f>
        <v>6163</v>
      </c>
      <c r="H130" s="19">
        <f t="shared" si="2"/>
        <v>49.939226967020502</v>
      </c>
    </row>
    <row r="131" spans="1:8" ht="24.75" customHeight="1" outlineLevel="7" x14ac:dyDescent="0.2">
      <c r="A131" s="20" t="s">
        <v>221</v>
      </c>
      <c r="B131" s="18" t="s">
        <v>209</v>
      </c>
      <c r="C131" s="17" t="s">
        <v>206</v>
      </c>
      <c r="D131" s="17" t="s">
        <v>43</v>
      </c>
      <c r="E131" s="17" t="s">
        <v>210</v>
      </c>
      <c r="F131" s="15">
        <v>12341</v>
      </c>
      <c r="G131" s="15">
        <f>G130</f>
        <v>6163</v>
      </c>
      <c r="H131" s="19">
        <f t="shared" si="2"/>
        <v>49.939226967020502</v>
      </c>
    </row>
    <row r="132" spans="1:8" ht="59.25" customHeight="1" outlineLevel="7" x14ac:dyDescent="0.2">
      <c r="A132" s="20" t="s">
        <v>53</v>
      </c>
      <c r="B132" s="21" t="s">
        <v>219</v>
      </c>
      <c r="C132" s="20" t="s">
        <v>220</v>
      </c>
      <c r="D132" s="20"/>
      <c r="E132" s="20"/>
      <c r="F132" s="19">
        <v>4800</v>
      </c>
      <c r="G132" s="19">
        <f>G133</f>
        <v>2370</v>
      </c>
      <c r="H132" s="19">
        <f t="shared" si="2"/>
        <v>49.375</v>
      </c>
    </row>
    <row r="133" spans="1:8" ht="27.75" customHeight="1" outlineLevel="7" x14ac:dyDescent="0.2">
      <c r="A133" s="20" t="s">
        <v>222</v>
      </c>
      <c r="B133" s="21" t="s">
        <v>42</v>
      </c>
      <c r="C133" s="20" t="s">
        <v>220</v>
      </c>
      <c r="D133" s="20" t="s">
        <v>43</v>
      </c>
      <c r="E133" s="20"/>
      <c r="F133" s="19">
        <v>4800</v>
      </c>
      <c r="G133" s="19">
        <f>G134</f>
        <v>2370</v>
      </c>
      <c r="H133" s="19">
        <f t="shared" si="2"/>
        <v>49.375</v>
      </c>
    </row>
    <row r="134" spans="1:8" ht="24.75" customHeight="1" outlineLevel="3" x14ac:dyDescent="0.2">
      <c r="A134" s="20" t="s">
        <v>223</v>
      </c>
      <c r="B134" s="21" t="s">
        <v>29</v>
      </c>
      <c r="C134" s="20" t="s">
        <v>220</v>
      </c>
      <c r="D134" s="20" t="s">
        <v>43</v>
      </c>
      <c r="E134" s="20" t="s">
        <v>30</v>
      </c>
      <c r="F134" s="19">
        <v>4800</v>
      </c>
      <c r="G134" s="19">
        <f>G135</f>
        <v>2370</v>
      </c>
      <c r="H134" s="19">
        <f t="shared" si="2"/>
        <v>49.375</v>
      </c>
    </row>
    <row r="135" spans="1:8" ht="23.25" customHeight="1" outlineLevel="7" x14ac:dyDescent="0.2">
      <c r="A135" s="20" t="s">
        <v>226</v>
      </c>
      <c r="B135" s="18" t="s">
        <v>29</v>
      </c>
      <c r="C135" s="17" t="s">
        <v>220</v>
      </c>
      <c r="D135" s="17" t="s">
        <v>43</v>
      </c>
      <c r="E135" s="17" t="s">
        <v>30</v>
      </c>
      <c r="F135" s="15">
        <v>4800</v>
      </c>
      <c r="G135" s="15">
        <v>2370</v>
      </c>
      <c r="H135" s="19">
        <f t="shared" si="2"/>
        <v>49.375</v>
      </c>
    </row>
    <row r="136" spans="1:8" ht="31.5" customHeight="1" outlineLevel="7" x14ac:dyDescent="0.2">
      <c r="A136" s="20" t="s">
        <v>227</v>
      </c>
      <c r="B136" s="21" t="s">
        <v>224</v>
      </c>
      <c r="C136" s="20" t="s">
        <v>225</v>
      </c>
      <c r="D136" s="20"/>
      <c r="E136" s="20"/>
      <c r="F136" s="19">
        <f>F137+F140</f>
        <v>584300</v>
      </c>
      <c r="G136" s="19">
        <f>G137+G140</f>
        <v>254067.90000000002</v>
      </c>
      <c r="H136" s="19">
        <f t="shared" si="2"/>
        <v>43.482440527126478</v>
      </c>
    </row>
    <row r="137" spans="1:8" ht="29.25" customHeight="1" outlineLevel="7" x14ac:dyDescent="0.2">
      <c r="A137" s="20" t="s">
        <v>230</v>
      </c>
      <c r="B137" s="21" t="s">
        <v>52</v>
      </c>
      <c r="C137" s="20" t="s">
        <v>225</v>
      </c>
      <c r="D137" s="20" t="s">
        <v>53</v>
      </c>
      <c r="E137" s="20"/>
      <c r="F137" s="19">
        <v>448800</v>
      </c>
      <c r="G137" s="19">
        <f>G138</f>
        <v>197601.6</v>
      </c>
      <c r="H137" s="19">
        <f t="shared" si="2"/>
        <v>44.028877005347596</v>
      </c>
    </row>
    <row r="138" spans="1:8" ht="33" customHeight="1" outlineLevel="7" x14ac:dyDescent="0.2">
      <c r="A138" s="20" t="s">
        <v>231</v>
      </c>
      <c r="B138" s="21" t="s">
        <v>228</v>
      </c>
      <c r="C138" s="20" t="s">
        <v>225</v>
      </c>
      <c r="D138" s="20" t="s">
        <v>53</v>
      </c>
      <c r="E138" s="20" t="s">
        <v>229</v>
      </c>
      <c r="F138" s="19">
        <v>448800</v>
      </c>
      <c r="G138" s="19">
        <v>197601.6</v>
      </c>
      <c r="H138" s="19">
        <f t="shared" si="2"/>
        <v>44.028877005347596</v>
      </c>
    </row>
    <row r="139" spans="1:8" ht="24.75" customHeight="1" outlineLevel="7" x14ac:dyDescent="0.2">
      <c r="A139" s="20" t="s">
        <v>232</v>
      </c>
      <c r="B139" s="18" t="s">
        <v>228</v>
      </c>
      <c r="C139" s="17" t="s">
        <v>225</v>
      </c>
      <c r="D139" s="17" t="s">
        <v>53</v>
      </c>
      <c r="E139" s="17" t="s">
        <v>229</v>
      </c>
      <c r="F139" s="15">
        <v>448800</v>
      </c>
      <c r="G139" s="15">
        <f>G138</f>
        <v>197601.6</v>
      </c>
      <c r="H139" s="19">
        <f t="shared" si="2"/>
        <v>44.028877005347596</v>
      </c>
    </row>
    <row r="140" spans="1:8" ht="36.75" customHeight="1" outlineLevel="7" x14ac:dyDescent="0.2">
      <c r="A140" s="20" t="s">
        <v>58</v>
      </c>
      <c r="B140" s="21" t="s">
        <v>57</v>
      </c>
      <c r="C140" s="20" t="s">
        <v>225</v>
      </c>
      <c r="D140" s="20" t="s">
        <v>58</v>
      </c>
      <c r="E140" s="20"/>
      <c r="F140" s="19">
        <v>135500</v>
      </c>
      <c r="G140" s="19">
        <v>56466.3</v>
      </c>
      <c r="H140" s="19">
        <f t="shared" si="2"/>
        <v>41.67254612546126</v>
      </c>
    </row>
    <row r="141" spans="1:8" ht="30.75" customHeight="1" outlineLevel="3" x14ac:dyDescent="0.2">
      <c r="A141" s="20" t="s">
        <v>233</v>
      </c>
      <c r="B141" s="21" t="s">
        <v>228</v>
      </c>
      <c r="C141" s="20" t="s">
        <v>225</v>
      </c>
      <c r="D141" s="20" t="s">
        <v>58</v>
      </c>
      <c r="E141" s="20" t="s">
        <v>229</v>
      </c>
      <c r="F141" s="19">
        <v>135500</v>
      </c>
      <c r="G141" s="19">
        <f>G140</f>
        <v>56466.3</v>
      </c>
      <c r="H141" s="19">
        <f t="shared" si="2"/>
        <v>41.67254612546126</v>
      </c>
    </row>
    <row r="142" spans="1:8" ht="30.75" customHeight="1" outlineLevel="7" x14ac:dyDescent="0.2">
      <c r="A142" s="20" t="s">
        <v>236</v>
      </c>
      <c r="B142" s="18" t="s">
        <v>228</v>
      </c>
      <c r="C142" s="17" t="s">
        <v>225</v>
      </c>
      <c r="D142" s="17" t="s">
        <v>58</v>
      </c>
      <c r="E142" s="17" t="s">
        <v>229</v>
      </c>
      <c r="F142" s="15">
        <v>135500</v>
      </c>
      <c r="G142" s="15">
        <f>G141</f>
        <v>56466.3</v>
      </c>
      <c r="H142" s="19">
        <f t="shared" si="2"/>
        <v>41.67254612546126</v>
      </c>
    </row>
    <row r="143" spans="1:8" ht="38.25" customHeight="1" outlineLevel="7" x14ac:dyDescent="0.2">
      <c r="A143" s="20" t="s">
        <v>237</v>
      </c>
      <c r="B143" s="21" t="s">
        <v>234</v>
      </c>
      <c r="C143" s="20" t="s">
        <v>235</v>
      </c>
      <c r="D143" s="20"/>
      <c r="E143" s="20"/>
      <c r="F143" s="19">
        <v>1700</v>
      </c>
      <c r="G143" s="19">
        <v>1448</v>
      </c>
      <c r="H143" s="19">
        <f t="shared" ref="H143:H168" si="3">G143/F143*100</f>
        <v>85.176470588235304</v>
      </c>
    </row>
    <row r="144" spans="1:8" ht="13.35" customHeight="1" outlineLevel="7" x14ac:dyDescent="0.2">
      <c r="A144" s="20" t="s">
        <v>238</v>
      </c>
      <c r="B144" s="21" t="s">
        <v>194</v>
      </c>
      <c r="C144" s="20" t="s">
        <v>235</v>
      </c>
      <c r="D144" s="20" t="s">
        <v>195</v>
      </c>
      <c r="E144" s="20"/>
      <c r="F144" s="19">
        <v>1700</v>
      </c>
      <c r="G144" s="19">
        <v>1448</v>
      </c>
      <c r="H144" s="19">
        <f t="shared" si="3"/>
        <v>85.176470588235304</v>
      </c>
    </row>
    <row r="145" spans="1:8" ht="29.25" customHeight="1" outlineLevel="3" x14ac:dyDescent="0.2">
      <c r="A145" s="20" t="s">
        <v>239</v>
      </c>
      <c r="B145" s="21" t="s">
        <v>29</v>
      </c>
      <c r="C145" s="20" t="s">
        <v>235</v>
      </c>
      <c r="D145" s="20" t="s">
        <v>195</v>
      </c>
      <c r="E145" s="20" t="s">
        <v>30</v>
      </c>
      <c r="F145" s="19">
        <v>1700</v>
      </c>
      <c r="G145" s="19">
        <v>1448</v>
      </c>
      <c r="H145" s="19">
        <f t="shared" si="3"/>
        <v>85.176470588235304</v>
      </c>
    </row>
    <row r="146" spans="1:8" ht="20.25" customHeight="1" outlineLevel="7" x14ac:dyDescent="0.2">
      <c r="A146" s="20" t="s">
        <v>242</v>
      </c>
      <c r="B146" s="18" t="s">
        <v>29</v>
      </c>
      <c r="C146" s="17" t="s">
        <v>235</v>
      </c>
      <c r="D146" s="17" t="s">
        <v>195</v>
      </c>
      <c r="E146" s="17" t="s">
        <v>30</v>
      </c>
      <c r="F146" s="15">
        <v>1700</v>
      </c>
      <c r="G146" s="15">
        <v>1448</v>
      </c>
      <c r="H146" s="19">
        <f t="shared" si="3"/>
        <v>85.176470588235304</v>
      </c>
    </row>
    <row r="147" spans="1:8" ht="50.25" customHeight="1" outlineLevel="7" x14ac:dyDescent="0.2">
      <c r="A147" s="20" t="s">
        <v>243</v>
      </c>
      <c r="B147" s="21" t="s">
        <v>240</v>
      </c>
      <c r="C147" s="20" t="s">
        <v>241</v>
      </c>
      <c r="D147" s="20"/>
      <c r="E147" s="20"/>
      <c r="F147" s="19">
        <f>F148+F151+F154+F157</f>
        <v>2052300</v>
      </c>
      <c r="G147" s="19">
        <f>G148+G151+G154+G157</f>
        <v>852049.85</v>
      </c>
      <c r="H147" s="19">
        <f t="shared" si="3"/>
        <v>41.516827461872047</v>
      </c>
    </row>
    <row r="148" spans="1:8" ht="30.75" customHeight="1" outlineLevel="7" x14ac:dyDescent="0.2">
      <c r="A148" s="20" t="s">
        <v>246</v>
      </c>
      <c r="B148" s="21" t="s">
        <v>52</v>
      </c>
      <c r="C148" s="20" t="s">
        <v>241</v>
      </c>
      <c r="D148" s="20" t="s">
        <v>53</v>
      </c>
      <c r="E148" s="20"/>
      <c r="F148" s="19">
        <v>942900</v>
      </c>
      <c r="G148" s="19">
        <v>400810.3</v>
      </c>
      <c r="H148" s="19">
        <f t="shared" si="3"/>
        <v>42.508251140099688</v>
      </c>
    </row>
    <row r="149" spans="1:8" ht="44.25" customHeight="1" outlineLevel="7" x14ac:dyDescent="0.2">
      <c r="A149" s="20" t="s">
        <v>247</v>
      </c>
      <c r="B149" s="21" t="s">
        <v>244</v>
      </c>
      <c r="C149" s="20" t="s">
        <v>241</v>
      </c>
      <c r="D149" s="20" t="s">
        <v>53</v>
      </c>
      <c r="E149" s="20" t="s">
        <v>245</v>
      </c>
      <c r="F149" s="19">
        <v>942900</v>
      </c>
      <c r="G149" s="19">
        <f>G148</f>
        <v>400810.3</v>
      </c>
      <c r="H149" s="19">
        <f t="shared" si="3"/>
        <v>42.508251140099688</v>
      </c>
    </row>
    <row r="150" spans="1:8" ht="45" customHeight="1" outlineLevel="7" x14ac:dyDescent="0.2">
      <c r="A150" s="20" t="s">
        <v>248</v>
      </c>
      <c r="B150" s="18" t="s">
        <v>244</v>
      </c>
      <c r="C150" s="17" t="s">
        <v>241</v>
      </c>
      <c r="D150" s="17" t="s">
        <v>53</v>
      </c>
      <c r="E150" s="17" t="s">
        <v>245</v>
      </c>
      <c r="F150" s="15">
        <v>942900</v>
      </c>
      <c r="G150" s="15">
        <f>G149</f>
        <v>400810.3</v>
      </c>
      <c r="H150" s="19">
        <f t="shared" si="3"/>
        <v>42.508251140099688</v>
      </c>
    </row>
    <row r="151" spans="1:8" ht="43.5" customHeight="1" outlineLevel="7" x14ac:dyDescent="0.2">
      <c r="A151" s="20" t="s">
        <v>249</v>
      </c>
      <c r="B151" s="21" t="s">
        <v>57</v>
      </c>
      <c r="C151" s="20" t="s">
        <v>241</v>
      </c>
      <c r="D151" s="20" t="s">
        <v>58</v>
      </c>
      <c r="E151" s="20"/>
      <c r="F151" s="19">
        <v>284800</v>
      </c>
      <c r="G151" s="19">
        <v>117561.77</v>
      </c>
      <c r="H151" s="19">
        <f t="shared" si="3"/>
        <v>41.278711376404495</v>
      </c>
    </row>
    <row r="152" spans="1:8" ht="37.5" customHeight="1" outlineLevel="7" x14ac:dyDescent="0.2">
      <c r="A152" s="20" t="s">
        <v>250</v>
      </c>
      <c r="B152" s="21" t="s">
        <v>244</v>
      </c>
      <c r="C152" s="20" t="s">
        <v>241</v>
      </c>
      <c r="D152" s="20" t="s">
        <v>58</v>
      </c>
      <c r="E152" s="20" t="s">
        <v>245</v>
      </c>
      <c r="F152" s="19">
        <v>284800</v>
      </c>
      <c r="G152" s="19">
        <f>G151</f>
        <v>117561.77</v>
      </c>
      <c r="H152" s="19">
        <f t="shared" si="3"/>
        <v>41.278711376404495</v>
      </c>
    </row>
    <row r="153" spans="1:8" ht="39" customHeight="1" outlineLevel="7" x14ac:dyDescent="0.2">
      <c r="A153" s="20" t="s">
        <v>251</v>
      </c>
      <c r="B153" s="18" t="s">
        <v>244</v>
      </c>
      <c r="C153" s="17" t="s">
        <v>241</v>
      </c>
      <c r="D153" s="17" t="s">
        <v>58</v>
      </c>
      <c r="E153" s="17" t="s">
        <v>245</v>
      </c>
      <c r="F153" s="15">
        <v>284800</v>
      </c>
      <c r="G153" s="15">
        <f>G152</f>
        <v>117561.77</v>
      </c>
      <c r="H153" s="19">
        <f t="shared" si="3"/>
        <v>41.278711376404495</v>
      </c>
    </row>
    <row r="154" spans="1:8" ht="37.5" customHeight="1" outlineLevel="7" x14ac:dyDescent="0.2">
      <c r="A154" s="20" t="s">
        <v>252</v>
      </c>
      <c r="B154" s="21" t="s">
        <v>42</v>
      </c>
      <c r="C154" s="20" t="s">
        <v>241</v>
      </c>
      <c r="D154" s="20" t="s">
        <v>43</v>
      </c>
      <c r="E154" s="20"/>
      <c r="F154" s="19">
        <v>789600</v>
      </c>
      <c r="G154" s="19">
        <v>330885.65999999997</v>
      </c>
      <c r="H154" s="19">
        <f t="shared" si="3"/>
        <v>41.905478723404258</v>
      </c>
    </row>
    <row r="155" spans="1:8" ht="36.75" customHeight="1" outlineLevel="7" x14ac:dyDescent="0.2">
      <c r="A155" s="20" t="s">
        <v>253</v>
      </c>
      <c r="B155" s="21" t="s">
        <v>244</v>
      </c>
      <c r="C155" s="20" t="s">
        <v>241</v>
      </c>
      <c r="D155" s="20" t="s">
        <v>43</v>
      </c>
      <c r="E155" s="20" t="s">
        <v>245</v>
      </c>
      <c r="F155" s="19">
        <v>789600</v>
      </c>
      <c r="G155" s="19">
        <f>G154</f>
        <v>330885.65999999997</v>
      </c>
      <c r="H155" s="19">
        <f t="shared" si="3"/>
        <v>41.905478723404258</v>
      </c>
    </row>
    <row r="156" spans="1:8" ht="37.5" customHeight="1" outlineLevel="7" x14ac:dyDescent="0.2">
      <c r="A156" s="20" t="s">
        <v>254</v>
      </c>
      <c r="B156" s="18" t="s">
        <v>244</v>
      </c>
      <c r="C156" s="17" t="s">
        <v>241</v>
      </c>
      <c r="D156" s="17" t="s">
        <v>43</v>
      </c>
      <c r="E156" s="17" t="s">
        <v>245</v>
      </c>
      <c r="F156" s="15">
        <v>789600</v>
      </c>
      <c r="G156" s="15">
        <f>G155</f>
        <v>330885.65999999997</v>
      </c>
      <c r="H156" s="19">
        <f t="shared" si="3"/>
        <v>41.905478723404258</v>
      </c>
    </row>
    <row r="157" spans="1:8" ht="22.5" customHeight="1" outlineLevel="7" x14ac:dyDescent="0.2">
      <c r="A157" s="20" t="s">
        <v>255</v>
      </c>
      <c r="B157" s="21" t="s">
        <v>194</v>
      </c>
      <c r="C157" s="20" t="s">
        <v>241</v>
      </c>
      <c r="D157" s="20" t="s">
        <v>195</v>
      </c>
      <c r="E157" s="20"/>
      <c r="F157" s="19">
        <v>35000</v>
      </c>
      <c r="G157" s="19">
        <v>2792.12</v>
      </c>
      <c r="H157" s="19">
        <f t="shared" si="3"/>
        <v>7.977485714285713</v>
      </c>
    </row>
    <row r="158" spans="1:8" ht="40.5" customHeight="1" outlineLevel="3" x14ac:dyDescent="0.2">
      <c r="A158" s="20" t="s">
        <v>256</v>
      </c>
      <c r="B158" s="21" t="s">
        <v>244</v>
      </c>
      <c r="C158" s="20" t="s">
        <v>241</v>
      </c>
      <c r="D158" s="20" t="s">
        <v>195</v>
      </c>
      <c r="E158" s="20" t="s">
        <v>245</v>
      </c>
      <c r="F158" s="19">
        <v>35000</v>
      </c>
      <c r="G158" s="19">
        <f>G157</f>
        <v>2792.12</v>
      </c>
      <c r="H158" s="19">
        <f t="shared" si="3"/>
        <v>7.977485714285713</v>
      </c>
    </row>
    <row r="159" spans="1:8" ht="35.25" customHeight="1" outlineLevel="7" x14ac:dyDescent="0.2">
      <c r="A159" s="20" t="s">
        <v>259</v>
      </c>
      <c r="B159" s="18" t="s">
        <v>244</v>
      </c>
      <c r="C159" s="17" t="s">
        <v>241</v>
      </c>
      <c r="D159" s="17" t="s">
        <v>195</v>
      </c>
      <c r="E159" s="17" t="s">
        <v>245</v>
      </c>
      <c r="F159" s="15">
        <v>35000</v>
      </c>
      <c r="G159" s="15">
        <f>G158</f>
        <v>2792.12</v>
      </c>
      <c r="H159" s="19">
        <f t="shared" si="3"/>
        <v>7.977485714285713</v>
      </c>
    </row>
    <row r="160" spans="1:8" ht="31.5" customHeight="1" outlineLevel="7" x14ac:dyDescent="0.2">
      <c r="A160" s="20" t="s">
        <v>262</v>
      </c>
      <c r="B160" s="21" t="s">
        <v>257</v>
      </c>
      <c r="C160" s="20" t="s">
        <v>258</v>
      </c>
      <c r="D160" s="20"/>
      <c r="E160" s="20"/>
      <c r="F160" s="19">
        <v>5000</v>
      </c>
      <c r="G160" s="19">
        <v>0</v>
      </c>
      <c r="H160" s="19">
        <f t="shared" si="3"/>
        <v>0</v>
      </c>
    </row>
    <row r="161" spans="1:8" ht="13.35" customHeight="1" outlineLevel="7" x14ac:dyDescent="0.2">
      <c r="A161" s="20" t="s">
        <v>265</v>
      </c>
      <c r="B161" s="21" t="s">
        <v>260</v>
      </c>
      <c r="C161" s="20" t="s">
        <v>258</v>
      </c>
      <c r="D161" s="20" t="s">
        <v>261</v>
      </c>
      <c r="E161" s="20"/>
      <c r="F161" s="19">
        <v>5000</v>
      </c>
      <c r="G161" s="19">
        <v>0</v>
      </c>
      <c r="H161" s="19">
        <f t="shared" si="3"/>
        <v>0</v>
      </c>
    </row>
    <row r="162" spans="1:8" ht="22.5" customHeight="1" outlineLevel="3" x14ac:dyDescent="0.2">
      <c r="A162" s="20" t="s">
        <v>266</v>
      </c>
      <c r="B162" s="21" t="s">
        <v>263</v>
      </c>
      <c r="C162" s="20" t="s">
        <v>258</v>
      </c>
      <c r="D162" s="20" t="s">
        <v>261</v>
      </c>
      <c r="E162" s="20" t="s">
        <v>264</v>
      </c>
      <c r="F162" s="19">
        <v>5000</v>
      </c>
      <c r="G162" s="19">
        <v>0</v>
      </c>
      <c r="H162" s="19">
        <f t="shared" si="3"/>
        <v>0</v>
      </c>
    </row>
    <row r="163" spans="1:8" ht="18" customHeight="1" outlineLevel="7" x14ac:dyDescent="0.2">
      <c r="A163" s="20" t="s">
        <v>269</v>
      </c>
      <c r="B163" s="18" t="s">
        <v>263</v>
      </c>
      <c r="C163" s="17" t="s">
        <v>258</v>
      </c>
      <c r="D163" s="17" t="s">
        <v>261</v>
      </c>
      <c r="E163" s="17" t="s">
        <v>264</v>
      </c>
      <c r="F163" s="15">
        <v>5000</v>
      </c>
      <c r="G163" s="15">
        <v>0</v>
      </c>
      <c r="H163" s="19">
        <f t="shared" si="3"/>
        <v>0</v>
      </c>
    </row>
    <row r="164" spans="1:8" ht="39" customHeight="1" outlineLevel="7" x14ac:dyDescent="0.2">
      <c r="A164" s="20" t="s">
        <v>272</v>
      </c>
      <c r="B164" s="21" t="s">
        <v>267</v>
      </c>
      <c r="C164" s="20" t="s">
        <v>268</v>
      </c>
      <c r="D164" s="20"/>
      <c r="E164" s="20"/>
      <c r="F164" s="19">
        <v>50000</v>
      </c>
      <c r="G164" s="19">
        <v>0</v>
      </c>
      <c r="H164" s="19">
        <f t="shared" si="3"/>
        <v>0</v>
      </c>
    </row>
    <row r="165" spans="1:8" ht="15" customHeight="1" outlineLevel="7" x14ac:dyDescent="0.2">
      <c r="A165" s="20" t="s">
        <v>273</v>
      </c>
      <c r="B165" s="21" t="s">
        <v>270</v>
      </c>
      <c r="C165" s="20" t="s">
        <v>268</v>
      </c>
      <c r="D165" s="20" t="s">
        <v>271</v>
      </c>
      <c r="E165" s="20"/>
      <c r="F165" s="19">
        <v>50000</v>
      </c>
      <c r="G165" s="19">
        <v>0</v>
      </c>
      <c r="H165" s="19">
        <f t="shared" si="3"/>
        <v>0</v>
      </c>
    </row>
    <row r="166" spans="1:8" ht="13.35" customHeight="1" x14ac:dyDescent="0.2">
      <c r="A166" s="20" t="s">
        <v>284</v>
      </c>
      <c r="B166" s="21" t="s">
        <v>29</v>
      </c>
      <c r="C166" s="20" t="s">
        <v>268</v>
      </c>
      <c r="D166" s="20" t="s">
        <v>271</v>
      </c>
      <c r="E166" s="20" t="s">
        <v>30</v>
      </c>
      <c r="F166" s="19">
        <v>50000</v>
      </c>
      <c r="G166" s="19">
        <v>0</v>
      </c>
      <c r="H166" s="19">
        <f t="shared" si="3"/>
        <v>0</v>
      </c>
    </row>
    <row r="167" spans="1:8" ht="12.75" customHeight="1" x14ac:dyDescent="0.2">
      <c r="A167" s="20" t="s">
        <v>285</v>
      </c>
      <c r="B167" s="18" t="s">
        <v>29</v>
      </c>
      <c r="C167" s="17" t="s">
        <v>268</v>
      </c>
      <c r="D167" s="17" t="s">
        <v>271</v>
      </c>
      <c r="E167" s="17" t="s">
        <v>30</v>
      </c>
      <c r="F167" s="15">
        <v>50000</v>
      </c>
      <c r="G167" s="15">
        <v>0</v>
      </c>
      <c r="H167" s="19">
        <f t="shared" si="3"/>
        <v>0</v>
      </c>
    </row>
    <row r="168" spans="1:8" ht="12.75" customHeight="1" x14ac:dyDescent="0.2">
      <c r="A168" s="20" t="s">
        <v>286</v>
      </c>
      <c r="B168" s="31"/>
      <c r="C168" s="30"/>
      <c r="D168" s="30"/>
      <c r="E168" s="30"/>
      <c r="F168" s="32">
        <f>F12</f>
        <v>8833110.6900000013</v>
      </c>
      <c r="G168" s="32">
        <f>G12</f>
        <v>2514930.2600000002</v>
      </c>
      <c r="H168" s="19">
        <f t="shared" si="3"/>
        <v>28.471626228426665</v>
      </c>
    </row>
  </sheetData>
  <mergeCells count="8">
    <mergeCell ref="A10:G10"/>
    <mergeCell ref="F1:G1"/>
    <mergeCell ref="F2:G2"/>
    <mergeCell ref="F3:G3"/>
    <mergeCell ref="F4:G4"/>
    <mergeCell ref="A6:H6"/>
    <mergeCell ref="A7:G7"/>
    <mergeCell ref="A9:G9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Ермилова ТЕ</cp:lastModifiedBy>
  <cp:lastPrinted>2017-08-18T07:46:20Z</cp:lastPrinted>
  <dcterms:created xsi:type="dcterms:W3CDTF">2017-04-19T09:35:28Z</dcterms:created>
  <dcterms:modified xsi:type="dcterms:W3CDTF">2017-08-18T07:46:42Z</dcterms:modified>
</cp:coreProperties>
</file>