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330" windowWidth="14940" windowHeight="9090"/>
  </bookViews>
  <sheets>
    <sheet name="Бюджет" sheetId="1" r:id="rId1"/>
  </sheets>
  <definedNames>
    <definedName name="LAST_CELL" localSheetId="0">Бюджет!$J$168</definedName>
  </definedNames>
  <calcPr calcId="145621"/>
</workbook>
</file>

<file path=xl/calcChain.xml><?xml version="1.0" encoding="utf-8"?>
<calcChain xmlns="http://schemas.openxmlformats.org/spreadsheetml/2006/main">
  <c r="G164" i="1" l="1"/>
  <c r="F164" i="1"/>
  <c r="G114" i="1" l="1"/>
  <c r="F12" i="1"/>
  <c r="G161" i="1"/>
  <c r="G162" i="1"/>
  <c r="H162" i="1" s="1"/>
  <c r="F162" i="1"/>
  <c r="F161" i="1" s="1"/>
  <c r="H163" i="1"/>
  <c r="G113" i="1"/>
  <c r="G12" i="1" s="1"/>
  <c r="G123" i="1"/>
  <c r="G122" i="1" s="1"/>
  <c r="F123" i="1"/>
  <c r="F122" i="1" s="1"/>
  <c r="G120" i="1"/>
  <c r="G119" i="1" s="1"/>
  <c r="F120" i="1"/>
  <c r="F119" i="1" s="1"/>
  <c r="G117" i="1"/>
  <c r="G116" i="1" s="1"/>
  <c r="F117" i="1"/>
  <c r="F116" i="1" s="1"/>
  <c r="G158" i="1"/>
  <c r="G157" i="1" s="1"/>
  <c r="G159" i="1"/>
  <c r="F159" i="1"/>
  <c r="F158" i="1" s="1"/>
  <c r="F157" i="1" s="1"/>
  <c r="G151" i="1"/>
  <c r="G150" i="1" s="1"/>
  <c r="F150" i="1"/>
  <c r="F151" i="1"/>
  <c r="G148" i="1"/>
  <c r="G147" i="1" s="1"/>
  <c r="F148" i="1"/>
  <c r="F147" i="1" s="1"/>
  <c r="G145" i="1"/>
  <c r="G144" i="1" s="1"/>
  <c r="F145" i="1"/>
  <c r="F144" i="1" s="1"/>
  <c r="G142" i="1"/>
  <c r="G141" i="1" s="1"/>
  <c r="F142" i="1"/>
  <c r="F141" i="1" s="1"/>
  <c r="G138" i="1"/>
  <c r="G137" i="1" s="1"/>
  <c r="G136" i="1" s="1"/>
  <c r="F138" i="1"/>
  <c r="F137" i="1" s="1"/>
  <c r="F136" i="1" s="1"/>
  <c r="G131" i="1"/>
  <c r="G130" i="1" s="1"/>
  <c r="G134" i="1"/>
  <c r="G133" i="1" s="1"/>
  <c r="F134" i="1"/>
  <c r="F133" i="1" s="1"/>
  <c r="F131" i="1"/>
  <c r="F130" i="1" s="1"/>
  <c r="G127" i="1"/>
  <c r="G126" i="1" s="1"/>
  <c r="G125" i="1" s="1"/>
  <c r="F127" i="1"/>
  <c r="F126" i="1" s="1"/>
  <c r="F125" i="1" s="1"/>
  <c r="G108" i="1"/>
  <c r="G107" i="1" s="1"/>
  <c r="F108" i="1"/>
  <c r="F107" i="1" s="1"/>
  <c r="G111" i="1"/>
  <c r="G110" i="1" s="1"/>
  <c r="F111" i="1"/>
  <c r="F110" i="1" s="1"/>
  <c r="H109" i="1"/>
  <c r="G105" i="1"/>
  <c r="G104" i="1" s="1"/>
  <c r="F105" i="1"/>
  <c r="F104" i="1" s="1"/>
  <c r="G80" i="1"/>
  <c r="F80" i="1"/>
  <c r="F79" i="1" s="1"/>
  <c r="G17" i="1"/>
  <c r="G16" i="1" s="1"/>
  <c r="G15" i="1" s="1"/>
  <c r="F17" i="1"/>
  <c r="F16" i="1" s="1"/>
  <c r="F15" i="1" s="1"/>
  <c r="F14" i="1" s="1"/>
  <c r="F13" i="1" s="1"/>
  <c r="H78" i="1"/>
  <c r="G77" i="1"/>
  <c r="F77" i="1"/>
  <c r="F76" i="1" s="1"/>
  <c r="F75" i="1" s="1"/>
  <c r="G99" i="1"/>
  <c r="G98" i="1" s="1"/>
  <c r="F99" i="1"/>
  <c r="F98" i="1" s="1"/>
  <c r="G96" i="1"/>
  <c r="G95" i="1" s="1"/>
  <c r="F96" i="1"/>
  <c r="F95" i="1" s="1"/>
  <c r="G93" i="1"/>
  <c r="G92" i="1" s="1"/>
  <c r="F93" i="1"/>
  <c r="F92" i="1" s="1"/>
  <c r="G89" i="1"/>
  <c r="G88" i="1" s="1"/>
  <c r="G87" i="1" s="1"/>
  <c r="F89" i="1"/>
  <c r="F88" i="1" s="1"/>
  <c r="F87" i="1" s="1"/>
  <c r="H161" i="1" l="1"/>
  <c r="F129" i="1"/>
  <c r="G103" i="1"/>
  <c r="G102" i="1" s="1"/>
  <c r="G101" i="1" s="1"/>
  <c r="H80" i="1"/>
  <c r="G115" i="1"/>
  <c r="F140" i="1"/>
  <c r="G129" i="1"/>
  <c r="G140" i="1"/>
  <c r="F115" i="1"/>
  <c r="G79" i="1"/>
  <c r="H79" i="1" s="1"/>
  <c r="H110" i="1"/>
  <c r="F103" i="1"/>
  <c r="F102" i="1" s="1"/>
  <c r="F101" i="1" s="1"/>
  <c r="H108" i="1"/>
  <c r="H77" i="1"/>
  <c r="G76" i="1"/>
  <c r="F91" i="1"/>
  <c r="F86" i="1" s="1"/>
  <c r="G91" i="1"/>
  <c r="G86" i="1" s="1"/>
  <c r="F114" i="1" l="1"/>
  <c r="F113" i="1" s="1"/>
  <c r="H76" i="1"/>
  <c r="G75" i="1"/>
  <c r="H75" i="1" s="1"/>
  <c r="G84" i="1"/>
  <c r="G83" i="1" s="1"/>
  <c r="G82" i="1" s="1"/>
  <c r="F84" i="1"/>
  <c r="F83" i="1" s="1"/>
  <c r="F82" i="1" s="1"/>
  <c r="F74" i="1" s="1"/>
  <c r="G64" i="1"/>
  <c r="G63" i="1" s="1"/>
  <c r="G62" i="1" s="1"/>
  <c r="G60" i="1"/>
  <c r="G59" i="1" s="1"/>
  <c r="G58" i="1" s="1"/>
  <c r="G54" i="1"/>
  <c r="G50" i="1"/>
  <c r="F56" i="1"/>
  <c r="F55" i="1" s="1"/>
  <c r="F54" i="1" s="1"/>
  <c r="F52" i="1"/>
  <c r="F51" i="1" s="1"/>
  <c r="F50" i="1" s="1"/>
  <c r="F60" i="1"/>
  <c r="F59" i="1" s="1"/>
  <c r="F58" i="1" s="1"/>
  <c r="F64" i="1"/>
  <c r="F63" i="1" s="1"/>
  <c r="F62" i="1" s="1"/>
  <c r="F72" i="1"/>
  <c r="F71" i="1" s="1"/>
  <c r="F70" i="1" s="1"/>
  <c r="F68" i="1"/>
  <c r="F67" i="1" s="1"/>
  <c r="F66" i="1" s="1"/>
  <c r="G41" i="1"/>
  <c r="G40" i="1" s="1"/>
  <c r="G39" i="1" s="1"/>
  <c r="F41" i="1"/>
  <c r="F40" i="1" s="1"/>
  <c r="F39" i="1" s="1"/>
  <c r="G34" i="1"/>
  <c r="G33" i="1" s="1"/>
  <c r="F34" i="1"/>
  <c r="F33" i="1" s="1"/>
  <c r="G37" i="1"/>
  <c r="G36" i="1" s="1"/>
  <c r="F37" i="1"/>
  <c r="F36" i="1" s="1"/>
  <c r="G31" i="1"/>
  <c r="G30" i="1" s="1"/>
  <c r="F31" i="1"/>
  <c r="F30" i="1" s="1"/>
  <c r="G21" i="1"/>
  <c r="G20" i="1" s="1"/>
  <c r="G19" i="1" s="1"/>
  <c r="G14" i="1" s="1"/>
  <c r="G13" i="1" s="1"/>
  <c r="G74" i="1" l="1"/>
  <c r="H74" i="1" s="1"/>
  <c r="F49" i="1"/>
  <c r="F48" i="1" s="1"/>
  <c r="G29" i="1"/>
  <c r="G24" i="1" s="1"/>
  <c r="G23" i="1" s="1"/>
  <c r="G49" i="1"/>
  <c r="F29" i="1"/>
  <c r="F24" i="1" s="1"/>
  <c r="F23" i="1" s="1"/>
  <c r="H13" i="1"/>
  <c r="H14" i="1"/>
  <c r="H15" i="1"/>
  <c r="H16" i="1"/>
  <c r="H17" i="1"/>
  <c r="H18" i="1"/>
  <c r="H19" i="1"/>
  <c r="H20" i="1"/>
  <c r="H21" i="1"/>
  <c r="H22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4" i="1"/>
  <c r="G48" i="1" l="1"/>
  <c r="H48" i="1" s="1"/>
  <c r="H24" i="1"/>
  <c r="H49" i="1"/>
  <c r="H29" i="1"/>
  <c r="H23" i="1"/>
  <c r="H12" i="1" l="1"/>
</calcChain>
</file>

<file path=xl/sharedStrings.xml><?xml version="1.0" encoding="utf-8"?>
<sst xmlns="http://schemas.openxmlformats.org/spreadsheetml/2006/main" count="655" uniqueCount="287">
  <si>
    <t>№ п/п</t>
  </si>
  <si>
    <t>Наименование кода</t>
  </si>
  <si>
    <t>КЦСР</t>
  </si>
  <si>
    <t>КВР</t>
  </si>
  <si>
    <t>КФСР</t>
  </si>
  <si>
    <t>1</t>
  </si>
  <si>
    <t>0000000000</t>
  </si>
  <si>
    <t>2</t>
  </si>
  <si>
    <t>Муниципальная программа "Содействие развитию органов местного самоуправления, реализация полномочий администрации Белоярского сельсовета"</t>
  </si>
  <si>
    <t>0100000000</t>
  </si>
  <si>
    <t>3</t>
  </si>
  <si>
    <t>Отдельные мероприятия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</si>
  <si>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0190000000</t>
  </si>
  <si>
    <t>4</t>
  </si>
  <si>
    <t>Межбюджетные трансферты на осуществление руководства и управления в сфере установленных функций органов местного самоуправления поселений, переданных на уровень муниципального района в рамках отдельных мероприятий муниципальной программы "Содействие развитию органов местного самоуправления. реализация полномочий администрации Белоярского сельсовета"</t>
  </si>
  <si>
    <t>0190090280</t>
  </si>
  <si>
    <t>5</t>
  </si>
  <si>
    <t>Иные межбюджетные трансферты</t>
  </si>
  <si>
    <t>540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</si>
  <si>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</si>
  <si>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</si>
  <si>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7</t>
  </si>
  <si>
    <t>8</t>
  </si>
  <si>
    <t>Межбюджетные трансферты на осуществление полномочий поселений, связанных с размещением нормативно-правовой базы поселений в средствах массовой информации, переданных на уровень района в рамках отдельных мероприятий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</si>
  <si>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0190091380</t>
  </si>
  <si>
    <t>9</t>
  </si>
  <si>
    <t>10</t>
  </si>
  <si>
    <t>Другие общегосударственные вопросы</t>
  </si>
  <si>
    <t>0113</t>
  </si>
  <si>
    <t>11</t>
  </si>
  <si>
    <t>12</t>
  </si>
  <si>
    <t>Муниципальная программа "Защита населения и территории Белоярского сельсовета от чрезвычайных ситуаций природного и техногенного характера"</t>
  </si>
  <si>
    <t>0200000000</t>
  </si>
  <si>
    <t>13</t>
  </si>
  <si>
    <t>Подпрограмма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</si>
  <si>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0210000000</t>
  </si>
  <si>
    <t>14</t>
  </si>
  <si>
    <t>Расходы за счет средств краевой субсидии на обеспечение первичных мер пожарной безопасности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</si>
  <si>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0210074120</t>
  </si>
  <si>
    <t>15</t>
  </si>
  <si>
    <t>Прочая закупка товаров, работ и услуг для обеспечения государственных (муниципальных) нужд</t>
  </si>
  <si>
    <t>244</t>
  </si>
  <si>
    <t>16</t>
  </si>
  <si>
    <t>Обеспечение пожарной безопасности</t>
  </si>
  <si>
    <t>0310</t>
  </si>
  <si>
    <t>17</t>
  </si>
  <si>
    <t>18</t>
  </si>
  <si>
    <t>Опашка территорий сельсовета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</si>
  <si>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0210093130</t>
  </si>
  <si>
    <t>19</t>
  </si>
  <si>
    <t>Фонд оплаты труда государственных (муниципальных) органов</t>
  </si>
  <si>
    <t>121</t>
  </si>
  <si>
    <t>20</t>
  </si>
  <si>
    <t>21</t>
  </si>
  <si>
    <t>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</si>
  <si>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</si>
  <si>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</si>
  <si>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23</t>
  </si>
  <si>
    <t>24</t>
  </si>
  <si>
    <t>25</t>
  </si>
  <si>
    <t>26</t>
  </si>
  <si>
    <t>27</t>
  </si>
  <si>
    <t>28</t>
  </si>
  <si>
    <t>Софинансирование за счет средств поселения расходов на обеспечение первичных мер пожарной безопасности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</si>
  <si>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02100S4120</t>
  </si>
  <si>
    <t>29</t>
  </si>
  <si>
    <t>30</t>
  </si>
  <si>
    <t>31</t>
  </si>
  <si>
    <t>32</t>
  </si>
  <si>
    <t>Подпрограмма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</si>
  <si>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0220000000</t>
  </si>
  <si>
    <t>33</t>
  </si>
  <si>
    <t>Мероприятия по противодействию терроризму и экстремизму на территории Белоярского сельсовета в рамках подпрограммы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</si>
  <si>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0220091170</t>
  </si>
  <si>
    <t>34</t>
  </si>
  <si>
    <t>35</t>
  </si>
  <si>
    <t>36</t>
  </si>
  <si>
    <t>37</t>
  </si>
  <si>
    <t>Муниципальная программа "Организация комплексного благоустройства на территории Белоярского сельсовета"</t>
  </si>
  <si>
    <t>0300000000</t>
  </si>
  <si>
    <t>38</t>
  </si>
  <si>
    <t>Подпрограмма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</si>
  <si>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0310000000</t>
  </si>
  <si>
    <t>Дорожное хозяйство (дорожные фонды)</t>
  </si>
  <si>
    <t>0409</t>
  </si>
  <si>
    <t>43</t>
  </si>
  <si>
    <t>Расходы за счет средств краевой субсидии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</si>
  <si>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0310075080</t>
  </si>
  <si>
    <t>44</t>
  </si>
  <si>
    <t>45</t>
  </si>
  <si>
    <t>46</t>
  </si>
  <si>
    <t>47</t>
  </si>
  <si>
    <t>Расходы за счет средств краевой субсидии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</si>
  <si>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0310075090</t>
  </si>
  <si>
    <t>48</t>
  </si>
  <si>
    <t>49</t>
  </si>
  <si>
    <t>50</t>
  </si>
  <si>
    <t>51</t>
  </si>
  <si>
    <t>Содержание дорог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</si>
  <si>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0310094090</t>
  </si>
  <si>
    <t>52</t>
  </si>
  <si>
    <t>53</t>
  </si>
  <si>
    <t>54</t>
  </si>
  <si>
    <t>55</t>
  </si>
  <si>
    <t>Расходы на осуществление мероприятий по содержанию сети внутрипоселковых дорог общего пользования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</si>
  <si>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0310094130</t>
  </si>
  <si>
    <t>56</t>
  </si>
  <si>
    <t>57</t>
  </si>
  <si>
    <t>58</t>
  </si>
  <si>
    <t>59</t>
  </si>
  <si>
    <t>60</t>
  </si>
  <si>
    <t>61</t>
  </si>
  <si>
    <t>62</t>
  </si>
  <si>
    <t>63</t>
  </si>
  <si>
    <t>Софинансирование расходов за счет средств поселения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</si>
  <si>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03100S5080</t>
  </si>
  <si>
    <t>64</t>
  </si>
  <si>
    <t>65</t>
  </si>
  <si>
    <t>66</t>
  </si>
  <si>
    <t>67</t>
  </si>
  <si>
    <t>Софинансирование за счет средств поселения расходов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</si>
  <si>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03100S5090</t>
  </si>
  <si>
    <t>68</t>
  </si>
  <si>
    <t>69</t>
  </si>
  <si>
    <t>70</t>
  </si>
  <si>
    <t>71</t>
  </si>
  <si>
    <t>Подпрограмма "Содержание уличного освещения на территории сельсовета" муниципальной программы "Организация комплексного благоустройства на территории Белоярского сельсовета"</t>
  </si>
  <si>
    <t>0320000000</t>
  </si>
  <si>
    <t>72</t>
  </si>
  <si>
    <t>Расходы на содержание уличного освещения в рамках подпрограммы "Содержание уличного освещения на территории сельсовета" муниципальной программы "Организация комплексного благоустройства на территории Белоярского сельсовета"</t>
  </si>
  <si>
    <t>0320095310</t>
  </si>
  <si>
    <t>73</t>
  </si>
  <si>
    <t>74</t>
  </si>
  <si>
    <t>Благоустройство</t>
  </si>
  <si>
    <t>0503</t>
  </si>
  <si>
    <t>75</t>
  </si>
  <si>
    <t>76</t>
  </si>
  <si>
    <t>Подпрограмма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</si>
  <si>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0330000000</t>
  </si>
  <si>
    <t>77</t>
  </si>
  <si>
    <t>Мероприятия по поддержке муниципального жилого фонда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</si>
  <si>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0330095110</t>
  </si>
  <si>
    <t>78</t>
  </si>
  <si>
    <t>79</t>
  </si>
  <si>
    <t>Жилищное хозяйство</t>
  </si>
  <si>
    <t>0501</t>
  </si>
  <si>
    <t>80</t>
  </si>
  <si>
    <t>81</t>
  </si>
  <si>
    <t>Расходы по вывозу ТБО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</si>
  <si>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0330095320</t>
  </si>
  <si>
    <t>82</t>
  </si>
  <si>
    <t>83</t>
  </si>
  <si>
    <t>84</t>
  </si>
  <si>
    <t>85</t>
  </si>
  <si>
    <t>Расходы по благоустройству территории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</si>
  <si>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0330095350</t>
  </si>
  <si>
    <t>86</t>
  </si>
  <si>
    <t>87</t>
  </si>
  <si>
    <t>Другие вопросы в области жилищно-коммунального хозяйства</t>
  </si>
  <si>
    <t>0505</t>
  </si>
  <si>
    <t>88</t>
  </si>
  <si>
    <t>89</t>
  </si>
  <si>
    <t>90</t>
  </si>
  <si>
    <t>91</t>
  </si>
  <si>
    <t>92</t>
  </si>
  <si>
    <t>93</t>
  </si>
  <si>
    <t>94</t>
  </si>
  <si>
    <t>95</t>
  </si>
  <si>
    <t>Непрограммные расходы Белоярского сельского Совета депутатов</t>
  </si>
  <si>
    <t>7100000000</t>
  </si>
  <si>
    <t>96</t>
  </si>
  <si>
    <t>Функционирование Белоярского сельского Совета депутатов в рамках непрограммных расходов Белоярского сельского Совета депутатов</t>
  </si>
  <si>
    <t>7110000000</t>
  </si>
  <si>
    <t>97</t>
  </si>
  <si>
    <t>Депутаты, осуществляющие свои полномочия на постоянной основе в рамках непрограммных расходов Белоярского сельского Совета депутатов</t>
  </si>
  <si>
    <t>7110090120</t>
  </si>
  <si>
    <t>98</t>
  </si>
  <si>
    <t>99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</si>
  <si>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</si>
  <si>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</si>
  <si>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100</t>
  </si>
  <si>
    <t>101</t>
  </si>
  <si>
    <t>102</t>
  </si>
  <si>
    <t>103</t>
  </si>
  <si>
    <t>104</t>
  </si>
  <si>
    <t>Уплата иных платежей</t>
  </si>
  <si>
    <t>853</t>
  </si>
  <si>
    <t>105</t>
  </si>
  <si>
    <t>106</t>
  </si>
  <si>
    <t>107</t>
  </si>
  <si>
    <t>Непрограммные расходы Администрации Белоярского сельсовета</t>
  </si>
  <si>
    <t>7200000000</t>
  </si>
  <si>
    <t>108</t>
  </si>
  <si>
    <t>Функционирование Администрации Белоярского сельсовета в рамках непрограммных расходов Администрации Белоярского сельсовета</t>
  </si>
  <si>
    <t>7210000000</t>
  </si>
  <si>
    <t>109</t>
  </si>
  <si>
    <t>Осуществление первичного воинского учета на территориях, где отсутствуют военные комиссариаты в рамках непрограммных расходов Администрации Белоярского сельсовета</t>
  </si>
  <si>
    <t>7210051180</t>
  </si>
  <si>
    <t>110</t>
  </si>
  <si>
    <t>111</t>
  </si>
  <si>
    <t>Мобилизационная и вневойсковая подготовка</t>
  </si>
  <si>
    <t>0203</t>
  </si>
  <si>
    <t>112</t>
  </si>
  <si>
    <t>113</t>
  </si>
  <si>
    <t>114</t>
  </si>
  <si>
    <t>115</t>
  </si>
  <si>
    <t>116</t>
  </si>
  <si>
    <t>117</t>
  </si>
  <si>
    <t>118</t>
  </si>
  <si>
    <t>119</t>
  </si>
  <si>
    <t>Осуществление государственных полномочий Администрацией Белоярского сельсовета по составлению протоколов об административных правонарушениях в рамках непрограммных расходов Администрации Белоярского сельсовета</t>
  </si>
  <si>
    <t>7210075140</t>
  </si>
  <si>
    <t>120</t>
  </si>
  <si>
    <t>122</t>
  </si>
  <si>
    <t>123</t>
  </si>
  <si>
    <t>Глава Белоярского сельсовета в рамках непрограммных расходов Администрации Белоярского сельсовета</t>
  </si>
  <si>
    <t>7210090110</t>
  </si>
  <si>
    <t>124</t>
  </si>
  <si>
    <t>125</t>
  </si>
  <si>
    <t>Функционирование высшего должностного лица субъекта Российской Федерации и муниципального образования</t>
  </si>
  <si>
    <t>0102</t>
  </si>
  <si>
    <t>126</t>
  </si>
  <si>
    <t>127</t>
  </si>
  <si>
    <t>128</t>
  </si>
  <si>
    <t>130</t>
  </si>
  <si>
    <t>Членские взносы в Совет муниципальных образований Красноярского края, в рамках непрограммных расходов Администрации Белоярского сельсовета</t>
  </si>
  <si>
    <t>7210090140</t>
  </si>
  <si>
    <t>131</t>
  </si>
  <si>
    <t>132</t>
  </si>
  <si>
    <t>133</t>
  </si>
  <si>
    <t>134</t>
  </si>
  <si>
    <t>Руководство и управление в сфере установленных функций органов местного самоуправления в рамках непрограммных расходов Администрации Белоярского сельсовета</t>
  </si>
  <si>
    <t>7210090210</t>
  </si>
  <si>
    <t>135</t>
  </si>
  <si>
    <t>136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</si>
  <si>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</si>
  <si>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</si>
  <si>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</si>
  <si>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</si>
  <si>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</si>
  <si>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</si>
  <si>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</si>
  <si>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</si>
  <si>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</si>
  <si>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</si>
  <si>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</si>
  <si>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</si>
  <si>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</si>
  <si>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Резервный фонд в рамках непрограммных расходов Администрации Белоярского сельсовета</t>
  </si>
  <si>
    <t>7210091110</t>
  </si>
  <si>
    <t>148</t>
  </si>
  <si>
    <t>Резервные средства</t>
  </si>
  <si>
    <t>870</t>
  </si>
  <si>
    <t>149</t>
  </si>
  <si>
    <t>Резервные фонды</t>
  </si>
  <si>
    <t>0111</t>
  </si>
  <si>
    <t>150</t>
  </si>
  <si>
    <t>151</t>
  </si>
  <si>
    <t>Оплата за негативное воздействие на окружающую среду в рамках непрограммных расходов Администрации Белоярского сельсовета</t>
  </si>
  <si>
    <t>7210091190</t>
  </si>
  <si>
    <t>Уплата прочих налогов, сборов</t>
  </si>
  <si>
    <t>852</t>
  </si>
  <si>
    <t xml:space="preserve">К ПОСТАНОВЛЕНИЮ Администрации </t>
  </si>
  <si>
    <t>Белоярского сельсовета</t>
  </si>
  <si>
    <t>% исполнения</t>
  </si>
  <si>
    <t>ПРИЛОЖЕНИЕ № 5</t>
  </si>
  <si>
    <t xml:space="preserve">Распределение бюджетных ассигнований по целевым статьям (муниципальным программам </t>
  </si>
  <si>
    <t>Белоярского сельсовета и непрограммным направлениям деятельности),  группам, и подгруппам видов расходов, разделам, подразделам классификации расходов районного бюджета на 2018 год</t>
  </si>
  <si>
    <t>Ассигнования 2018 год</t>
  </si>
  <si>
    <t xml:space="preserve">Исполнено на 01.04.2018 года </t>
  </si>
  <si>
    <t>итого</t>
  </si>
  <si>
    <t xml:space="preserve">Отдельные мероприятия в рамках муниципальной программы "Содействие развитию органов местного самоуправления, реализация полномочий администрации Белоярского сельсовета"  на софинансирование расходов на приобретение жилья молодым семьям в соостветствии  с очередностью, установленной НПА Ачинского района </t>
  </si>
  <si>
    <t>Межбюджетные трансферты на осуществление полномочий поселений, связанных с содеожанием объектов  ЖКХ, переданных на уровень района в рамках отдельных мероприятий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</si>
  <si>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 xml:space="preserve">Иные межбюджетные трансферты </t>
  </si>
  <si>
    <t>0190095580</t>
  </si>
  <si>
    <t>0502</t>
  </si>
  <si>
    <t>Расходы по благоустройству территории в рамках подпрограммы "Повышение уровня внутреннего благоустройства территории населенных пунктов Белоярского сельсовета" муниципальной программы  "Организация комплексного благоустройства территории Белоярского сельсовета"</t>
  </si>
  <si>
    <t xml:space="preserve">Расходы на выплаты персоналу в целях обеспечения выполнения функций государственными (муниципальными) органами </t>
  </si>
  <si>
    <t>Расходы на выплаты персоналу государственных (муниципальных) органов</t>
  </si>
  <si>
    <t>тыс. руб.</t>
  </si>
  <si>
    <t>39</t>
  </si>
  <si>
    <t>40</t>
  </si>
  <si>
    <t>41</t>
  </si>
  <si>
    <t>42</t>
  </si>
  <si>
    <t>152</t>
  </si>
  <si>
    <t>153</t>
  </si>
  <si>
    <t>от 03.05.2018 г.  №  17а 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</si>
</sst>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"/>
    <numFmt numFmtId="165" formatCode="?"/>
    <numFmt numFmtId="166" formatCode="###0.0,"/>
  </numFmts>
  <fonts count="15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Arial Cyr"/>
    </font>
    <font>
      <sz val="10"/>
      <name val="Arial Cyr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5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165" fontId="3" fillId="0" borderId="0" xfId="0" applyNumberFormat="1" applyFont="1" applyBorder="1" applyAlignment="1" applyProtection="1">
      <alignment horizont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165" fontId="7" fillId="0" borderId="0" xfId="0" applyNumberFormat="1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0" fontId="8" fillId="0" borderId="0" xfId="0" applyFont="1"/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left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4" fontId="9" fillId="0" borderId="3" xfId="0" applyNumberFormat="1" applyFont="1" applyBorder="1" applyAlignment="1" applyProtection="1">
      <alignment horizontal="right" vertical="center" wrapText="1"/>
    </xf>
    <xf numFmtId="165" fontId="9" fillId="0" borderId="3" xfId="0" applyNumberFormat="1" applyFont="1" applyBorder="1" applyAlignment="1" applyProtection="1">
      <alignment horizontal="left" vertical="center" wrapText="1"/>
    </xf>
    <xf numFmtId="49" fontId="10" fillId="0" borderId="4" xfId="0" applyNumberFormat="1" applyFont="1" applyBorder="1" applyAlignment="1" applyProtection="1">
      <alignment horizontal="center" vertical="center" wrapText="1"/>
    </xf>
    <xf numFmtId="49" fontId="10" fillId="0" borderId="4" xfId="0" applyNumberFormat="1" applyFont="1" applyBorder="1" applyAlignment="1" applyProtection="1">
      <alignment horizontal="left" vertical="center" wrapText="1"/>
    </xf>
    <xf numFmtId="49" fontId="9" fillId="0" borderId="3" xfId="0" applyNumberFormat="1" applyFont="1" applyBorder="1" applyAlignment="1" applyProtection="1">
      <alignment horizontal="left"/>
    </xf>
    <xf numFmtId="49" fontId="9" fillId="0" borderId="3" xfId="0" applyNumberFormat="1" applyFont="1" applyBorder="1" applyAlignment="1" applyProtection="1">
      <alignment horizontal="center"/>
    </xf>
    <xf numFmtId="4" fontId="9" fillId="0" borderId="7" xfId="0" applyNumberFormat="1" applyFont="1" applyBorder="1" applyAlignment="1" applyProtection="1">
      <alignment horizontal="right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49" fontId="13" fillId="0" borderId="6" xfId="0" applyNumberFormat="1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0" fillId="0" borderId="8" xfId="0" applyNumberFormat="1" applyFont="1" applyBorder="1" applyAlignment="1" applyProtection="1">
      <alignment horizontal="left" vertical="center" wrapText="1"/>
    </xf>
    <xf numFmtId="49" fontId="10" fillId="0" borderId="8" xfId="0" applyNumberFormat="1" applyFont="1" applyBorder="1" applyAlignment="1" applyProtection="1">
      <alignment horizontal="center" vertical="center" wrapText="1"/>
    </xf>
    <xf numFmtId="49" fontId="13" fillId="0" borderId="9" xfId="0" applyNumberFormat="1" applyFont="1" applyBorder="1" applyAlignment="1" applyProtection="1">
      <alignment horizontal="center" vertical="center" wrapText="1"/>
    </xf>
    <xf numFmtId="0" fontId="13" fillId="0" borderId="10" xfId="1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3" fillId="0" borderId="1" xfId="0" applyNumberFormat="1" applyFont="1" applyBorder="1" applyAlignment="1">
      <alignment vertical="center"/>
    </xf>
    <xf numFmtId="0" fontId="12" fillId="0" borderId="1" xfId="0" applyNumberFormat="1" applyFont="1" applyBorder="1" applyAlignment="1">
      <alignment vertical="center"/>
    </xf>
    <xf numFmtId="2" fontId="14" fillId="0" borderId="1" xfId="2" applyNumberFormat="1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4" fontId="13" fillId="0" borderId="3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166" fontId="9" fillId="0" borderId="3" xfId="0" applyNumberFormat="1" applyFont="1" applyBorder="1" applyAlignment="1" applyProtection="1">
      <alignment horizontal="right" vertical="center" wrapText="1"/>
    </xf>
    <xf numFmtId="166" fontId="10" fillId="0" borderId="4" xfId="0" applyNumberFormat="1" applyFont="1" applyBorder="1" applyAlignment="1" applyProtection="1">
      <alignment horizontal="right" vertical="center" wrapText="1"/>
    </xf>
    <xf numFmtId="166" fontId="10" fillId="0" borderId="8" xfId="0" applyNumberFormat="1" applyFont="1" applyBorder="1" applyAlignment="1" applyProtection="1">
      <alignment horizontal="right" vertical="center" wrapText="1"/>
    </xf>
    <xf numFmtId="166" fontId="13" fillId="0" borderId="1" xfId="0" applyNumberFormat="1" applyFont="1" applyBorder="1" applyAlignment="1" applyProtection="1">
      <alignment horizontal="right" vertical="center" wrapText="1"/>
    </xf>
    <xf numFmtId="166" fontId="13" fillId="0" borderId="9" xfId="0" applyNumberFormat="1" applyFont="1" applyBorder="1" applyAlignment="1" applyProtection="1">
      <alignment horizontal="right" vertical="center" wrapText="1"/>
    </xf>
    <xf numFmtId="166" fontId="10" fillId="0" borderId="1" xfId="0" applyNumberFormat="1" applyFont="1" applyBorder="1" applyAlignment="1" applyProtection="1">
      <alignment horizontal="right" vertical="center" wrapText="1"/>
    </xf>
    <xf numFmtId="166" fontId="9" fillId="0" borderId="3" xfId="0" applyNumberFormat="1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right"/>
    </xf>
    <xf numFmtId="0" fontId="0" fillId="0" borderId="0" xfId="0" applyAlignment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top" wrapText="1"/>
    </xf>
  </cellXfs>
  <cellStyles count="3">
    <cellStyle name="Обычный" xfId="0" builtinId="0"/>
    <cellStyle name="Обычный 3" xfId="2"/>
    <cellStyle name="Обычный_ведом 4 ИМБТ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R164"/>
  <sheetViews>
    <sheetView showGridLines="0" tabSelected="1" workbookViewId="0">
      <selection activeCell="F4" sqref="F4:G4"/>
    </sheetView>
  </sheetViews>
  <sheetFormatPr defaultRowHeight="12.75" customHeight="1" outlineLevelRow="7" x14ac:dyDescent="0.2"/>
  <cols>
    <col min="1" max="1" width="5.42578125" customWidth="1"/>
    <col min="2" max="2" width="54.5703125" customWidth="1"/>
    <col min="3" max="3" width="12.85546875" customWidth="1"/>
    <col min="4" max="4" width="5.5703125" customWidth="1"/>
    <col min="5" max="5" width="5.140625" customWidth="1"/>
    <col min="6" max="6" width="15" customWidth="1"/>
    <col min="7" max="7" width="16.7109375" customWidth="1"/>
    <col min="8" max="8" width="15.140625" customWidth="1"/>
    <col min="9" max="10" width="9.140625" customWidth="1"/>
  </cols>
  <sheetData>
    <row r="1" spans="1:18" ht="19.5" customHeight="1" x14ac:dyDescent="0.2">
      <c r="A1" s="8"/>
      <c r="B1" s="8"/>
      <c r="C1" s="8"/>
      <c r="D1" s="8"/>
      <c r="E1" s="8"/>
      <c r="F1" s="50" t="s">
        <v>265</v>
      </c>
      <c r="G1" s="50"/>
      <c r="H1" s="1"/>
      <c r="I1" s="1"/>
      <c r="J1" s="1"/>
    </row>
    <row r="2" spans="1:18" ht="13.35" customHeight="1" x14ac:dyDescent="0.2">
      <c r="A2" s="2"/>
      <c r="B2" s="1"/>
      <c r="C2" s="1"/>
      <c r="D2" s="1"/>
      <c r="E2" s="1"/>
      <c r="F2" s="50" t="s">
        <v>262</v>
      </c>
      <c r="G2" s="50"/>
      <c r="H2" s="1"/>
      <c r="I2" s="1"/>
      <c r="J2" s="1"/>
    </row>
    <row r="3" spans="1:18" ht="14.25" x14ac:dyDescent="0.2">
      <c r="A3" s="3"/>
      <c r="B3" s="4"/>
      <c r="C3" s="4"/>
      <c r="D3" s="4"/>
      <c r="E3" s="4"/>
      <c r="F3" s="51" t="s">
        <v>263</v>
      </c>
      <c r="G3" s="51"/>
      <c r="H3" s="4"/>
      <c r="I3" s="4"/>
      <c r="J3" s="4"/>
    </row>
    <row r="4" spans="1:18" ht="12.75" customHeight="1" x14ac:dyDescent="0.2">
      <c r="A4" s="9"/>
      <c r="B4" s="9"/>
      <c r="C4" s="9"/>
      <c r="D4" s="9"/>
      <c r="E4" s="9"/>
      <c r="F4" s="52" t="s">
        <v>286</v>
      </c>
      <c r="G4" s="53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ht="6" customHeight="1" x14ac:dyDescent="0.2">
      <c r="A6" s="54"/>
      <c r="B6" s="55"/>
      <c r="C6" s="55"/>
      <c r="D6" s="55"/>
      <c r="E6" s="55"/>
      <c r="F6" s="55"/>
      <c r="G6" s="55"/>
      <c r="H6" s="55"/>
      <c r="I6" s="5"/>
      <c r="J6" s="5"/>
    </row>
    <row r="7" spans="1:18" ht="4.5" hidden="1" customHeight="1" x14ac:dyDescent="0.2">
      <c r="A7" s="56"/>
      <c r="B7" s="56"/>
      <c r="C7" s="56"/>
      <c r="D7" s="56"/>
      <c r="E7" s="56"/>
      <c r="F7" s="56"/>
      <c r="G7" s="56"/>
    </row>
    <row r="8" spans="1:18" ht="32.25" customHeight="1" x14ac:dyDescent="0.3">
      <c r="A8" s="11" t="s">
        <v>266</v>
      </c>
      <c r="B8" s="12"/>
      <c r="C8" s="12"/>
      <c r="D8" s="12"/>
      <c r="E8" s="13"/>
      <c r="F8" s="12"/>
      <c r="G8" s="13"/>
      <c r="H8" s="14"/>
    </row>
    <row r="9" spans="1:18" ht="41.25" customHeight="1" x14ac:dyDescent="0.25">
      <c r="A9" s="57" t="s">
        <v>267</v>
      </c>
      <c r="B9" s="57"/>
      <c r="C9" s="57"/>
      <c r="D9" s="57"/>
      <c r="E9" s="57"/>
      <c r="F9" s="57"/>
      <c r="G9" s="57"/>
      <c r="H9" s="14"/>
    </row>
    <row r="10" spans="1:18" ht="24" customHeight="1" x14ac:dyDescent="0.2">
      <c r="A10" s="49" t="s">
        <v>279</v>
      </c>
      <c r="B10" s="49"/>
      <c r="C10" s="49"/>
      <c r="D10" s="49"/>
      <c r="E10" s="49"/>
      <c r="F10" s="49"/>
      <c r="G10" s="49"/>
      <c r="H10" s="6"/>
      <c r="I10" s="1"/>
      <c r="J10" s="1"/>
    </row>
    <row r="11" spans="1:18" ht="44.25" customHeight="1" x14ac:dyDescent="0.2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268</v>
      </c>
      <c r="G11" s="7" t="s">
        <v>269</v>
      </c>
      <c r="H11" s="10" t="s">
        <v>264</v>
      </c>
      <c r="O11" s="41"/>
    </row>
    <row r="12" spans="1:18" ht="21" customHeight="1" x14ac:dyDescent="0.2">
      <c r="A12" s="15" t="s">
        <v>5</v>
      </c>
      <c r="B12" s="16"/>
      <c r="C12" s="17" t="s">
        <v>6</v>
      </c>
      <c r="D12" s="17"/>
      <c r="E12" s="17"/>
      <c r="F12" s="42">
        <f>F13+F23+F48+F101+F113+F161</f>
        <v>8757124.1500000004</v>
      </c>
      <c r="G12" s="42">
        <f>G13+G23+G48+G101+G113+G161</f>
        <v>1247236.98</v>
      </c>
      <c r="H12" s="18">
        <f>G12/F12*100</f>
        <v>14.242540800337974</v>
      </c>
    </row>
    <row r="13" spans="1:18" ht="41.25" customHeight="1" outlineLevel="1" x14ac:dyDescent="0.2">
      <c r="A13" s="15" t="s">
        <v>7</v>
      </c>
      <c r="B13" s="16" t="s">
        <v>8</v>
      </c>
      <c r="C13" s="17" t="s">
        <v>9</v>
      </c>
      <c r="D13" s="17"/>
      <c r="E13" s="17"/>
      <c r="F13" s="42">
        <f>F14</f>
        <v>435770</v>
      </c>
      <c r="G13" s="42">
        <f>G14</f>
        <v>118720</v>
      </c>
      <c r="H13" s="18">
        <f t="shared" ref="H13:H68" si="0">G13/F13*100</f>
        <v>27.243729490327468</v>
      </c>
    </row>
    <row r="14" spans="1:18" ht="47.25" customHeight="1" outlineLevel="2" x14ac:dyDescent="0.2">
      <c r="A14" s="15" t="s">
        <v>10</v>
      </c>
      <c r="B14" s="16" t="s">
        <v>11</v>
      </c>
      <c r="C14" s="17" t="s">
        <v>12</v>
      </c>
      <c r="D14" s="17"/>
      <c r="E14" s="17"/>
      <c r="F14" s="42">
        <f>F15+F19</f>
        <v>435770</v>
      </c>
      <c r="G14" s="42">
        <f>G15+G19</f>
        <v>118720</v>
      </c>
      <c r="H14" s="18">
        <f t="shared" si="0"/>
        <v>27.243729490327468</v>
      </c>
    </row>
    <row r="15" spans="1:18" ht="110.25" customHeight="1" outlineLevel="3" x14ac:dyDescent="0.2">
      <c r="A15" s="15" t="s">
        <v>13</v>
      </c>
      <c r="B15" s="19" t="s">
        <v>14</v>
      </c>
      <c r="C15" s="17" t="s">
        <v>15</v>
      </c>
      <c r="D15" s="17"/>
      <c r="E15" s="17"/>
      <c r="F15" s="42">
        <f t="shared" ref="F15:G17" si="1">F16</f>
        <v>430770</v>
      </c>
      <c r="G15" s="42">
        <f t="shared" si="1"/>
        <v>118720</v>
      </c>
      <c r="H15" s="18">
        <f t="shared" si="0"/>
        <v>27.559950785802169</v>
      </c>
    </row>
    <row r="16" spans="1:18" ht="13.35" customHeight="1" outlineLevel="7" x14ac:dyDescent="0.2">
      <c r="A16" s="15" t="s">
        <v>16</v>
      </c>
      <c r="B16" s="16" t="s">
        <v>17</v>
      </c>
      <c r="C16" s="17" t="s">
        <v>15</v>
      </c>
      <c r="D16" s="17" t="s">
        <v>18</v>
      </c>
      <c r="E16" s="17"/>
      <c r="F16" s="42">
        <f t="shared" si="1"/>
        <v>430770</v>
      </c>
      <c r="G16" s="42">
        <f t="shared" si="1"/>
        <v>118720</v>
      </c>
      <c r="H16" s="18">
        <f t="shared" si="0"/>
        <v>27.559950785802169</v>
      </c>
    </row>
    <row r="17" spans="1:8" ht="45.75" customHeight="1" outlineLevel="7" x14ac:dyDescent="0.2">
      <c r="A17" s="15" t="s">
        <v>19</v>
      </c>
      <c r="B17" s="16" t="s">
        <v>20</v>
      </c>
      <c r="C17" s="17" t="s">
        <v>15</v>
      </c>
      <c r="D17" s="17" t="s">
        <v>18</v>
      </c>
      <c r="E17" s="17" t="s">
        <v>28</v>
      </c>
      <c r="F17" s="42">
        <f t="shared" si="1"/>
        <v>430770</v>
      </c>
      <c r="G17" s="42">
        <f t="shared" si="1"/>
        <v>118720</v>
      </c>
      <c r="H17" s="18">
        <f t="shared" si="0"/>
        <v>27.559950785802169</v>
      </c>
    </row>
    <row r="18" spans="1:8" ht="41.25" customHeight="1" outlineLevel="7" x14ac:dyDescent="0.2">
      <c r="A18" s="15" t="s">
        <v>21</v>
      </c>
      <c r="B18" s="21" t="s">
        <v>20</v>
      </c>
      <c r="C18" s="20" t="s">
        <v>15</v>
      </c>
      <c r="D18" s="20" t="s">
        <v>18</v>
      </c>
      <c r="E18" s="20" t="s">
        <v>28</v>
      </c>
      <c r="F18" s="43">
        <v>430770</v>
      </c>
      <c r="G18" s="43">
        <v>118720</v>
      </c>
      <c r="H18" s="18">
        <f t="shared" si="0"/>
        <v>27.559950785802169</v>
      </c>
    </row>
    <row r="19" spans="1:8" ht="117" customHeight="1" outlineLevel="3" x14ac:dyDescent="0.2">
      <c r="A19" s="15" t="s">
        <v>22</v>
      </c>
      <c r="B19" s="19" t="s">
        <v>23</v>
      </c>
      <c r="C19" s="17" t="s">
        <v>24</v>
      </c>
      <c r="D19" s="17"/>
      <c r="E19" s="17"/>
      <c r="F19" s="42">
        <v>5000</v>
      </c>
      <c r="G19" s="42">
        <f>G20</f>
        <v>0</v>
      </c>
      <c r="H19" s="18">
        <f t="shared" si="0"/>
        <v>0</v>
      </c>
    </row>
    <row r="20" spans="1:8" ht="16.5" customHeight="1" outlineLevel="7" x14ac:dyDescent="0.2">
      <c r="A20" s="15" t="s">
        <v>25</v>
      </c>
      <c r="B20" s="16" t="s">
        <v>17</v>
      </c>
      <c r="C20" s="17" t="s">
        <v>24</v>
      </c>
      <c r="D20" s="17" t="s">
        <v>18</v>
      </c>
      <c r="E20" s="17"/>
      <c r="F20" s="42">
        <v>5000</v>
      </c>
      <c r="G20" s="42">
        <f>G21</f>
        <v>0</v>
      </c>
      <c r="H20" s="18">
        <f t="shared" si="0"/>
        <v>0</v>
      </c>
    </row>
    <row r="21" spans="1:8" ht="18" customHeight="1" outlineLevel="7" x14ac:dyDescent="0.2">
      <c r="A21" s="15" t="s">
        <v>26</v>
      </c>
      <c r="B21" s="16" t="s">
        <v>27</v>
      </c>
      <c r="C21" s="17" t="s">
        <v>24</v>
      </c>
      <c r="D21" s="17" t="s">
        <v>18</v>
      </c>
      <c r="E21" s="17" t="s">
        <v>28</v>
      </c>
      <c r="F21" s="42">
        <v>5000</v>
      </c>
      <c r="G21" s="42">
        <f>G22</f>
        <v>0</v>
      </c>
      <c r="H21" s="18">
        <f t="shared" si="0"/>
        <v>0</v>
      </c>
    </row>
    <row r="22" spans="1:8" ht="13.35" customHeight="1" outlineLevel="7" x14ac:dyDescent="0.2">
      <c r="A22" s="15" t="s">
        <v>29</v>
      </c>
      <c r="B22" s="21" t="s">
        <v>27</v>
      </c>
      <c r="C22" s="20" t="s">
        <v>24</v>
      </c>
      <c r="D22" s="20" t="s">
        <v>18</v>
      </c>
      <c r="E22" s="20" t="s">
        <v>28</v>
      </c>
      <c r="F22" s="43">
        <v>5000</v>
      </c>
      <c r="G22" s="43">
        <v>0</v>
      </c>
      <c r="H22" s="18">
        <f t="shared" si="0"/>
        <v>0</v>
      </c>
    </row>
    <row r="23" spans="1:8" ht="49.5" customHeight="1" outlineLevel="1" x14ac:dyDescent="0.2">
      <c r="A23" s="15" t="s">
        <v>30</v>
      </c>
      <c r="B23" s="16" t="s">
        <v>31</v>
      </c>
      <c r="C23" s="17" t="s">
        <v>32</v>
      </c>
      <c r="D23" s="17"/>
      <c r="E23" s="17"/>
      <c r="F23" s="42">
        <f>F24</f>
        <v>547174</v>
      </c>
      <c r="G23" s="42">
        <f>G24</f>
        <v>35264.979999999996</v>
      </c>
      <c r="H23" s="18">
        <f t="shared" si="0"/>
        <v>6.444929766399718</v>
      </c>
    </row>
    <row r="24" spans="1:8" ht="72.75" customHeight="1" outlineLevel="2" x14ac:dyDescent="0.2">
      <c r="A24" s="15" t="s">
        <v>33</v>
      </c>
      <c r="B24" s="16" t="s">
        <v>34</v>
      </c>
      <c r="C24" s="17" t="s">
        <v>35</v>
      </c>
      <c r="D24" s="17"/>
      <c r="E24" s="17"/>
      <c r="F24" s="42">
        <f>F25+F29</f>
        <v>547174</v>
      </c>
      <c r="G24" s="42">
        <f>G25+G29</f>
        <v>35264.979999999996</v>
      </c>
      <c r="H24" s="18">
        <f t="shared" si="0"/>
        <v>6.444929766399718</v>
      </c>
    </row>
    <row r="25" spans="1:8" ht="105" customHeight="1" outlineLevel="3" x14ac:dyDescent="0.2">
      <c r="A25" s="15" t="s">
        <v>36</v>
      </c>
      <c r="B25" s="19" t="s">
        <v>37</v>
      </c>
      <c r="C25" s="17" t="s">
        <v>38</v>
      </c>
      <c r="D25" s="17"/>
      <c r="E25" s="17"/>
      <c r="F25" s="42">
        <v>34238</v>
      </c>
      <c r="G25" s="42">
        <v>0</v>
      </c>
      <c r="H25" s="18">
        <f t="shared" si="0"/>
        <v>0</v>
      </c>
    </row>
    <row r="26" spans="1:8" ht="40.5" customHeight="1" outlineLevel="7" x14ac:dyDescent="0.2">
      <c r="A26" s="15" t="s">
        <v>39</v>
      </c>
      <c r="B26" s="16" t="s">
        <v>40</v>
      </c>
      <c r="C26" s="17" t="s">
        <v>38</v>
      </c>
      <c r="D26" s="17" t="s">
        <v>41</v>
      </c>
      <c r="E26" s="17"/>
      <c r="F26" s="42">
        <v>34238</v>
      </c>
      <c r="G26" s="42">
        <v>0</v>
      </c>
      <c r="H26" s="18">
        <f t="shared" si="0"/>
        <v>0</v>
      </c>
    </row>
    <row r="27" spans="1:8" ht="26.65" customHeight="1" outlineLevel="7" x14ac:dyDescent="0.2">
      <c r="A27" s="15" t="s">
        <v>42</v>
      </c>
      <c r="B27" s="16" t="s">
        <v>43</v>
      </c>
      <c r="C27" s="17" t="s">
        <v>38</v>
      </c>
      <c r="D27" s="17" t="s">
        <v>41</v>
      </c>
      <c r="E27" s="17" t="s">
        <v>44</v>
      </c>
      <c r="F27" s="42">
        <v>34238</v>
      </c>
      <c r="G27" s="42">
        <v>0</v>
      </c>
      <c r="H27" s="18">
        <f t="shared" si="0"/>
        <v>0</v>
      </c>
    </row>
    <row r="28" spans="1:8" ht="13.35" customHeight="1" outlineLevel="7" x14ac:dyDescent="0.2">
      <c r="A28" s="15" t="s">
        <v>45</v>
      </c>
      <c r="B28" s="21" t="s">
        <v>43</v>
      </c>
      <c r="C28" s="20" t="s">
        <v>38</v>
      </c>
      <c r="D28" s="20" t="s">
        <v>41</v>
      </c>
      <c r="E28" s="20" t="s">
        <v>44</v>
      </c>
      <c r="F28" s="43">
        <v>34238</v>
      </c>
      <c r="G28" s="43">
        <v>0</v>
      </c>
      <c r="H28" s="18">
        <f t="shared" si="0"/>
        <v>0</v>
      </c>
    </row>
    <row r="29" spans="1:8" ht="84" customHeight="1" outlineLevel="3" x14ac:dyDescent="0.2">
      <c r="A29" s="15" t="s">
        <v>46</v>
      </c>
      <c r="B29" s="19" t="s">
        <v>47</v>
      </c>
      <c r="C29" s="17" t="s">
        <v>48</v>
      </c>
      <c r="D29" s="17"/>
      <c r="E29" s="17"/>
      <c r="F29" s="42">
        <f>F30+F33+F36+F39</f>
        <v>512936</v>
      </c>
      <c r="G29" s="42">
        <f>G30+G33+G36+G39</f>
        <v>35264.979999999996</v>
      </c>
      <c r="H29" s="18">
        <f t="shared" si="0"/>
        <v>6.8751228223404084</v>
      </c>
    </row>
    <row r="30" spans="1:8" ht="31.5" customHeight="1" outlineLevel="7" x14ac:dyDescent="0.2">
      <c r="A30" s="15" t="s">
        <v>49</v>
      </c>
      <c r="B30" s="16" t="s">
        <v>50</v>
      </c>
      <c r="C30" s="17" t="s">
        <v>48</v>
      </c>
      <c r="D30" s="17" t="s">
        <v>51</v>
      </c>
      <c r="E30" s="17"/>
      <c r="F30" s="42">
        <f>F31</f>
        <v>300456</v>
      </c>
      <c r="G30" s="42">
        <f>G31</f>
        <v>26735.64</v>
      </c>
      <c r="H30" s="18">
        <f t="shared" si="0"/>
        <v>8.8983545011582397</v>
      </c>
    </row>
    <row r="31" spans="1:8" ht="26.65" customHeight="1" outlineLevel="7" x14ac:dyDescent="0.2">
      <c r="A31" s="15" t="s">
        <v>52</v>
      </c>
      <c r="B31" s="16" t="s">
        <v>43</v>
      </c>
      <c r="C31" s="17" t="s">
        <v>48</v>
      </c>
      <c r="D31" s="17" t="s">
        <v>51</v>
      </c>
      <c r="E31" s="17" t="s">
        <v>44</v>
      </c>
      <c r="F31" s="42">
        <f>F32</f>
        <v>300456</v>
      </c>
      <c r="G31" s="42">
        <f>G32</f>
        <v>26735.64</v>
      </c>
      <c r="H31" s="18">
        <f t="shared" si="0"/>
        <v>8.8983545011582397</v>
      </c>
    </row>
    <row r="32" spans="1:8" ht="13.35" customHeight="1" outlineLevel="7" x14ac:dyDescent="0.2">
      <c r="A32" s="15" t="s">
        <v>53</v>
      </c>
      <c r="B32" s="21" t="s">
        <v>43</v>
      </c>
      <c r="C32" s="20" t="s">
        <v>48</v>
      </c>
      <c r="D32" s="20" t="s">
        <v>51</v>
      </c>
      <c r="E32" s="20" t="s">
        <v>44</v>
      </c>
      <c r="F32" s="43">
        <v>300456</v>
      </c>
      <c r="G32" s="43">
        <v>26735.64</v>
      </c>
      <c r="H32" s="18">
        <f t="shared" si="0"/>
        <v>8.8983545011582397</v>
      </c>
    </row>
    <row r="33" spans="1:8" ht="51" customHeight="1" outlineLevel="7" x14ac:dyDescent="0.2">
      <c r="A33" s="15" t="s">
        <v>54</v>
      </c>
      <c r="B33" s="16" t="s">
        <v>55</v>
      </c>
      <c r="C33" s="17" t="s">
        <v>48</v>
      </c>
      <c r="D33" s="17" t="s">
        <v>56</v>
      </c>
      <c r="E33" s="17"/>
      <c r="F33" s="42">
        <f>F34</f>
        <v>90480</v>
      </c>
      <c r="G33" s="42">
        <f>G34</f>
        <v>6995.34</v>
      </c>
      <c r="H33" s="18">
        <f t="shared" si="0"/>
        <v>7.7313660477453583</v>
      </c>
    </row>
    <row r="34" spans="1:8" ht="26.65" customHeight="1" outlineLevel="7" x14ac:dyDescent="0.2">
      <c r="A34" s="15" t="s">
        <v>57</v>
      </c>
      <c r="B34" s="16" t="s">
        <v>43</v>
      </c>
      <c r="C34" s="17" t="s">
        <v>48</v>
      </c>
      <c r="D34" s="17" t="s">
        <v>56</v>
      </c>
      <c r="E34" s="17" t="s">
        <v>44</v>
      </c>
      <c r="F34" s="42">
        <f>F35</f>
        <v>90480</v>
      </c>
      <c r="G34" s="42">
        <f>G35</f>
        <v>6995.34</v>
      </c>
      <c r="H34" s="18">
        <f t="shared" si="0"/>
        <v>7.7313660477453583</v>
      </c>
    </row>
    <row r="35" spans="1:8" ht="13.35" customHeight="1" outlineLevel="7" x14ac:dyDescent="0.2">
      <c r="A35" s="15" t="s">
        <v>58</v>
      </c>
      <c r="B35" s="21" t="s">
        <v>43</v>
      </c>
      <c r="C35" s="20" t="s">
        <v>48</v>
      </c>
      <c r="D35" s="20" t="s">
        <v>56</v>
      </c>
      <c r="E35" s="20" t="s">
        <v>44</v>
      </c>
      <c r="F35" s="43">
        <v>90480</v>
      </c>
      <c r="G35" s="43">
        <v>6995.34</v>
      </c>
      <c r="H35" s="18">
        <f t="shared" si="0"/>
        <v>7.7313660477453583</v>
      </c>
    </row>
    <row r="36" spans="1:8" ht="53.1" customHeight="1" outlineLevel="7" x14ac:dyDescent="0.2">
      <c r="A36" s="15" t="s">
        <v>59</v>
      </c>
      <c r="B36" s="16" t="s">
        <v>40</v>
      </c>
      <c r="C36" s="17" t="s">
        <v>48</v>
      </c>
      <c r="D36" s="17" t="s">
        <v>41</v>
      </c>
      <c r="E36" s="17"/>
      <c r="F36" s="42">
        <f>F37</f>
        <v>119750</v>
      </c>
      <c r="G36" s="42">
        <f>G37</f>
        <v>1534</v>
      </c>
      <c r="H36" s="18">
        <f t="shared" si="0"/>
        <v>1.2810020876826722</v>
      </c>
    </row>
    <row r="37" spans="1:8" ht="26.65" customHeight="1" outlineLevel="7" x14ac:dyDescent="0.2">
      <c r="A37" s="15" t="s">
        <v>60</v>
      </c>
      <c r="B37" s="16" t="s">
        <v>43</v>
      </c>
      <c r="C37" s="17" t="s">
        <v>48</v>
      </c>
      <c r="D37" s="17" t="s">
        <v>41</v>
      </c>
      <c r="E37" s="17" t="s">
        <v>44</v>
      </c>
      <c r="F37" s="42">
        <f>F38</f>
        <v>119750</v>
      </c>
      <c r="G37" s="42">
        <f>G38</f>
        <v>1534</v>
      </c>
      <c r="H37" s="18">
        <f t="shared" si="0"/>
        <v>1.2810020876826722</v>
      </c>
    </row>
    <row r="38" spans="1:8" ht="13.35" customHeight="1" outlineLevel="7" x14ac:dyDescent="0.2">
      <c r="A38" s="15" t="s">
        <v>61</v>
      </c>
      <c r="B38" s="21" t="s">
        <v>43</v>
      </c>
      <c r="C38" s="20" t="s">
        <v>48</v>
      </c>
      <c r="D38" s="20" t="s">
        <v>41</v>
      </c>
      <c r="E38" s="20" t="s">
        <v>44</v>
      </c>
      <c r="F38" s="43">
        <v>119750</v>
      </c>
      <c r="G38" s="43">
        <v>1534</v>
      </c>
      <c r="H38" s="18">
        <f t="shared" si="0"/>
        <v>1.2810020876826722</v>
      </c>
    </row>
    <row r="39" spans="1:8" ht="112.5" customHeight="1" outlineLevel="3" x14ac:dyDescent="0.2">
      <c r="A39" s="15" t="s">
        <v>62</v>
      </c>
      <c r="B39" s="19" t="s">
        <v>63</v>
      </c>
      <c r="C39" s="17" t="s">
        <v>64</v>
      </c>
      <c r="D39" s="17"/>
      <c r="E39" s="17"/>
      <c r="F39" s="42">
        <f t="shared" ref="F39:G41" si="2">F40</f>
        <v>2250</v>
      </c>
      <c r="G39" s="42">
        <f t="shared" si="2"/>
        <v>0</v>
      </c>
      <c r="H39" s="18">
        <f t="shared" si="0"/>
        <v>0</v>
      </c>
    </row>
    <row r="40" spans="1:8" ht="27.75" customHeight="1" outlineLevel="7" x14ac:dyDescent="0.2">
      <c r="A40" s="15" t="s">
        <v>65</v>
      </c>
      <c r="B40" s="16" t="s">
        <v>40</v>
      </c>
      <c r="C40" s="17" t="s">
        <v>64</v>
      </c>
      <c r="D40" s="17" t="s">
        <v>41</v>
      </c>
      <c r="E40" s="17"/>
      <c r="F40" s="42">
        <f t="shared" si="2"/>
        <v>2250</v>
      </c>
      <c r="G40" s="42">
        <f t="shared" si="2"/>
        <v>0</v>
      </c>
      <c r="H40" s="18">
        <f t="shared" si="0"/>
        <v>0</v>
      </c>
    </row>
    <row r="41" spans="1:8" ht="26.65" customHeight="1" outlineLevel="7" x14ac:dyDescent="0.2">
      <c r="A41" s="15" t="s">
        <v>66</v>
      </c>
      <c r="B41" s="16" t="s">
        <v>43</v>
      </c>
      <c r="C41" s="17" t="s">
        <v>64</v>
      </c>
      <c r="D41" s="17" t="s">
        <v>41</v>
      </c>
      <c r="E41" s="17" t="s">
        <v>44</v>
      </c>
      <c r="F41" s="42">
        <f t="shared" si="2"/>
        <v>2250</v>
      </c>
      <c r="G41" s="42">
        <f t="shared" si="2"/>
        <v>0</v>
      </c>
      <c r="H41" s="18">
        <f t="shared" si="0"/>
        <v>0</v>
      </c>
    </row>
    <row r="42" spans="1:8" ht="13.35" customHeight="1" outlineLevel="7" x14ac:dyDescent="0.2">
      <c r="A42" s="15" t="s">
        <v>67</v>
      </c>
      <c r="B42" s="21" t="s">
        <v>43</v>
      </c>
      <c r="C42" s="20" t="s">
        <v>64</v>
      </c>
      <c r="D42" s="20" t="s">
        <v>41</v>
      </c>
      <c r="E42" s="20" t="s">
        <v>44</v>
      </c>
      <c r="F42" s="43">
        <v>2250</v>
      </c>
      <c r="G42" s="43">
        <v>0</v>
      </c>
      <c r="H42" s="18">
        <f t="shared" si="0"/>
        <v>0</v>
      </c>
    </row>
    <row r="43" spans="1:8" ht="69" customHeight="1" outlineLevel="2" x14ac:dyDescent="0.2">
      <c r="A43" s="15" t="s">
        <v>68</v>
      </c>
      <c r="B43" s="16" t="s">
        <v>69</v>
      </c>
      <c r="C43" s="17" t="s">
        <v>70</v>
      </c>
      <c r="D43" s="17"/>
      <c r="E43" s="17"/>
      <c r="F43" s="42">
        <v>5000</v>
      </c>
      <c r="G43" s="42">
        <v>0</v>
      </c>
      <c r="H43" s="18">
        <f t="shared" si="0"/>
        <v>0</v>
      </c>
    </row>
    <row r="44" spans="1:8" ht="100.5" customHeight="1" outlineLevel="3" x14ac:dyDescent="0.2">
      <c r="A44" s="15" t="s">
        <v>71</v>
      </c>
      <c r="B44" s="19" t="s">
        <v>72</v>
      </c>
      <c r="C44" s="17" t="s">
        <v>73</v>
      </c>
      <c r="D44" s="17"/>
      <c r="E44" s="17"/>
      <c r="F44" s="42">
        <v>5000</v>
      </c>
      <c r="G44" s="42">
        <v>0</v>
      </c>
      <c r="H44" s="18">
        <f t="shared" si="0"/>
        <v>0</v>
      </c>
    </row>
    <row r="45" spans="1:8" ht="38.25" customHeight="1" outlineLevel="7" x14ac:dyDescent="0.2">
      <c r="A45" s="15" t="s">
        <v>74</v>
      </c>
      <c r="B45" s="16" t="s">
        <v>40</v>
      </c>
      <c r="C45" s="17" t="s">
        <v>73</v>
      </c>
      <c r="D45" s="17" t="s">
        <v>41</v>
      </c>
      <c r="E45" s="17"/>
      <c r="F45" s="42">
        <v>5000</v>
      </c>
      <c r="G45" s="42">
        <v>0</v>
      </c>
      <c r="H45" s="18">
        <f t="shared" si="0"/>
        <v>0</v>
      </c>
    </row>
    <row r="46" spans="1:8" ht="26.65" customHeight="1" outlineLevel="7" x14ac:dyDescent="0.2">
      <c r="A46" s="15" t="s">
        <v>75</v>
      </c>
      <c r="B46" s="16" t="s">
        <v>27</v>
      </c>
      <c r="C46" s="17" t="s">
        <v>73</v>
      </c>
      <c r="D46" s="17" t="s">
        <v>41</v>
      </c>
      <c r="E46" s="17" t="s">
        <v>28</v>
      </c>
      <c r="F46" s="42">
        <v>5000</v>
      </c>
      <c r="G46" s="42">
        <v>0</v>
      </c>
      <c r="H46" s="18">
        <f t="shared" si="0"/>
        <v>0</v>
      </c>
    </row>
    <row r="47" spans="1:8" ht="13.35" customHeight="1" outlineLevel="7" x14ac:dyDescent="0.2">
      <c r="A47" s="15" t="s">
        <v>76</v>
      </c>
      <c r="B47" s="21" t="s">
        <v>27</v>
      </c>
      <c r="C47" s="20" t="s">
        <v>73</v>
      </c>
      <c r="D47" s="20" t="s">
        <v>41</v>
      </c>
      <c r="E47" s="20" t="s">
        <v>28</v>
      </c>
      <c r="F47" s="43">
        <v>5000</v>
      </c>
      <c r="G47" s="43">
        <v>0</v>
      </c>
      <c r="H47" s="18">
        <f t="shared" si="0"/>
        <v>0</v>
      </c>
    </row>
    <row r="48" spans="1:8" ht="42.75" customHeight="1" outlineLevel="1" x14ac:dyDescent="0.2">
      <c r="A48" s="15" t="s">
        <v>77</v>
      </c>
      <c r="B48" s="16" t="s">
        <v>78</v>
      </c>
      <c r="C48" s="17" t="s">
        <v>79</v>
      </c>
      <c r="D48" s="17"/>
      <c r="E48" s="17"/>
      <c r="F48" s="42">
        <f>F49+F74</f>
        <v>3604190</v>
      </c>
      <c r="G48" s="42">
        <f>G49+G74</f>
        <v>467469.54</v>
      </c>
      <c r="H48" s="18">
        <f t="shared" si="0"/>
        <v>12.970169164222749</v>
      </c>
    </row>
    <row r="49" spans="1:8" ht="79.5" customHeight="1" outlineLevel="2" x14ac:dyDescent="0.2">
      <c r="A49" s="15" t="s">
        <v>80</v>
      </c>
      <c r="B49" s="16" t="s">
        <v>81</v>
      </c>
      <c r="C49" s="17" t="s">
        <v>82</v>
      </c>
      <c r="D49" s="17"/>
      <c r="E49" s="17"/>
      <c r="F49" s="42">
        <f>F50+F54+F58+F62+F66+F70</f>
        <v>1609200</v>
      </c>
      <c r="G49" s="42">
        <f>G50+G54+G58+G62+G66+G70</f>
        <v>100000</v>
      </c>
      <c r="H49" s="18">
        <f t="shared" si="0"/>
        <v>6.2142679592344017</v>
      </c>
    </row>
    <row r="50" spans="1:8" ht="116.25" customHeight="1" outlineLevel="3" x14ac:dyDescent="0.2">
      <c r="A50" s="15" t="s">
        <v>280</v>
      </c>
      <c r="B50" s="19" t="s">
        <v>86</v>
      </c>
      <c r="C50" s="17" t="s">
        <v>87</v>
      </c>
      <c r="D50" s="17"/>
      <c r="E50" s="17"/>
      <c r="F50" s="42">
        <f>F51</f>
        <v>287000</v>
      </c>
      <c r="G50" s="42">
        <f>G51</f>
        <v>0</v>
      </c>
      <c r="H50" s="18">
        <f t="shared" si="0"/>
        <v>0</v>
      </c>
    </row>
    <row r="51" spans="1:8" ht="43.5" customHeight="1" outlineLevel="7" x14ac:dyDescent="0.2">
      <c r="A51" s="15" t="s">
        <v>281</v>
      </c>
      <c r="B51" s="16" t="s">
        <v>40</v>
      </c>
      <c r="C51" s="17" t="s">
        <v>87</v>
      </c>
      <c r="D51" s="17" t="s">
        <v>41</v>
      </c>
      <c r="E51" s="17"/>
      <c r="F51" s="42">
        <f>F52</f>
        <v>287000</v>
      </c>
      <c r="G51" s="42">
        <v>0</v>
      </c>
      <c r="H51" s="18">
        <f t="shared" si="0"/>
        <v>0</v>
      </c>
    </row>
    <row r="52" spans="1:8" ht="26.65" customHeight="1" outlineLevel="7" x14ac:dyDescent="0.2">
      <c r="A52" s="15" t="s">
        <v>282</v>
      </c>
      <c r="B52" s="16" t="s">
        <v>83</v>
      </c>
      <c r="C52" s="17" t="s">
        <v>87</v>
      </c>
      <c r="D52" s="17" t="s">
        <v>41</v>
      </c>
      <c r="E52" s="17" t="s">
        <v>84</v>
      </c>
      <c r="F52" s="42">
        <f>F53</f>
        <v>287000</v>
      </c>
      <c r="G52" s="42">
        <v>0</v>
      </c>
      <c r="H52" s="18">
        <f t="shared" si="0"/>
        <v>0</v>
      </c>
    </row>
    <row r="53" spans="1:8" ht="26.65" customHeight="1" outlineLevel="7" x14ac:dyDescent="0.2">
      <c r="A53" s="15" t="s">
        <v>283</v>
      </c>
      <c r="B53" s="21" t="s">
        <v>83</v>
      </c>
      <c r="C53" s="20" t="s">
        <v>87</v>
      </c>
      <c r="D53" s="20" t="s">
        <v>41</v>
      </c>
      <c r="E53" s="20" t="s">
        <v>84</v>
      </c>
      <c r="F53" s="43">
        <v>287000</v>
      </c>
      <c r="G53" s="43">
        <v>0</v>
      </c>
      <c r="H53" s="18">
        <f t="shared" si="0"/>
        <v>0</v>
      </c>
    </row>
    <row r="54" spans="1:8" ht="120" customHeight="1" outlineLevel="3" x14ac:dyDescent="0.2">
      <c r="A54" s="15" t="s">
        <v>85</v>
      </c>
      <c r="B54" s="19" t="s">
        <v>92</v>
      </c>
      <c r="C54" s="17" t="s">
        <v>93</v>
      </c>
      <c r="D54" s="17"/>
      <c r="E54" s="17"/>
      <c r="F54" s="42">
        <f>F55</f>
        <v>1072500</v>
      </c>
      <c r="G54" s="42">
        <f>G55</f>
        <v>0</v>
      </c>
      <c r="H54" s="18">
        <f t="shared" si="0"/>
        <v>0</v>
      </c>
    </row>
    <row r="55" spans="1:8" ht="53.1" customHeight="1" outlineLevel="7" x14ac:dyDescent="0.2">
      <c r="A55" s="15" t="s">
        <v>88</v>
      </c>
      <c r="B55" s="16" t="s">
        <v>40</v>
      </c>
      <c r="C55" s="17" t="s">
        <v>93</v>
      </c>
      <c r="D55" s="17" t="s">
        <v>41</v>
      </c>
      <c r="E55" s="17"/>
      <c r="F55" s="42">
        <f>F56</f>
        <v>1072500</v>
      </c>
      <c r="G55" s="42">
        <v>0</v>
      </c>
      <c r="H55" s="18">
        <f t="shared" si="0"/>
        <v>0</v>
      </c>
    </row>
    <row r="56" spans="1:8" ht="26.65" customHeight="1" outlineLevel="7" x14ac:dyDescent="0.2">
      <c r="A56" s="15" t="s">
        <v>89</v>
      </c>
      <c r="B56" s="16" t="s">
        <v>83</v>
      </c>
      <c r="C56" s="17" t="s">
        <v>93</v>
      </c>
      <c r="D56" s="17" t="s">
        <v>41</v>
      </c>
      <c r="E56" s="17" t="s">
        <v>84</v>
      </c>
      <c r="F56" s="42">
        <f>F57</f>
        <v>1072500</v>
      </c>
      <c r="G56" s="42">
        <v>0</v>
      </c>
      <c r="H56" s="18">
        <f t="shared" si="0"/>
        <v>0</v>
      </c>
    </row>
    <row r="57" spans="1:8" ht="26.65" customHeight="1" outlineLevel="7" x14ac:dyDescent="0.2">
      <c r="A57" s="15" t="s">
        <v>90</v>
      </c>
      <c r="B57" s="21" t="s">
        <v>83</v>
      </c>
      <c r="C57" s="20" t="s">
        <v>93</v>
      </c>
      <c r="D57" s="20" t="s">
        <v>41</v>
      </c>
      <c r="E57" s="20" t="s">
        <v>84</v>
      </c>
      <c r="F57" s="43">
        <v>1072500</v>
      </c>
      <c r="G57" s="43">
        <v>0</v>
      </c>
      <c r="H57" s="18">
        <f t="shared" si="0"/>
        <v>0</v>
      </c>
    </row>
    <row r="58" spans="1:8" ht="90" customHeight="1" outlineLevel="3" x14ac:dyDescent="0.2">
      <c r="A58" s="15" t="s">
        <v>91</v>
      </c>
      <c r="B58" s="16" t="s">
        <v>98</v>
      </c>
      <c r="C58" s="17" t="s">
        <v>99</v>
      </c>
      <c r="D58" s="17"/>
      <c r="E58" s="17"/>
      <c r="F58" s="42">
        <f t="shared" ref="F58:G60" si="3">F59</f>
        <v>132700</v>
      </c>
      <c r="G58" s="42">
        <f t="shared" si="3"/>
        <v>0</v>
      </c>
      <c r="H58" s="18">
        <f t="shared" si="0"/>
        <v>0</v>
      </c>
    </row>
    <row r="59" spans="1:8" ht="30.75" customHeight="1" outlineLevel="7" x14ac:dyDescent="0.2">
      <c r="A59" s="15" t="s">
        <v>94</v>
      </c>
      <c r="B59" s="16" t="s">
        <v>40</v>
      </c>
      <c r="C59" s="17" t="s">
        <v>99</v>
      </c>
      <c r="D59" s="17" t="s">
        <v>41</v>
      </c>
      <c r="E59" s="17"/>
      <c r="F59" s="42">
        <f t="shared" si="3"/>
        <v>132700</v>
      </c>
      <c r="G59" s="42">
        <f t="shared" si="3"/>
        <v>0</v>
      </c>
      <c r="H59" s="18">
        <f t="shared" si="0"/>
        <v>0</v>
      </c>
    </row>
    <row r="60" spans="1:8" ht="26.65" customHeight="1" outlineLevel="7" x14ac:dyDescent="0.2">
      <c r="A60" s="15" t="s">
        <v>95</v>
      </c>
      <c r="B60" s="16" t="s">
        <v>83</v>
      </c>
      <c r="C60" s="17" t="s">
        <v>99</v>
      </c>
      <c r="D60" s="17" t="s">
        <v>41</v>
      </c>
      <c r="E60" s="17" t="s">
        <v>84</v>
      </c>
      <c r="F60" s="42">
        <f t="shared" si="3"/>
        <v>132700</v>
      </c>
      <c r="G60" s="42">
        <f t="shared" si="3"/>
        <v>0</v>
      </c>
      <c r="H60" s="18">
        <f t="shared" si="0"/>
        <v>0</v>
      </c>
    </row>
    <row r="61" spans="1:8" ht="26.65" customHeight="1" outlineLevel="7" x14ac:dyDescent="0.2">
      <c r="A61" s="15" t="s">
        <v>96</v>
      </c>
      <c r="B61" s="21" t="s">
        <v>83</v>
      </c>
      <c r="C61" s="20" t="s">
        <v>99</v>
      </c>
      <c r="D61" s="20" t="s">
        <v>41</v>
      </c>
      <c r="E61" s="20" t="s">
        <v>84</v>
      </c>
      <c r="F61" s="43">
        <v>132700</v>
      </c>
      <c r="G61" s="43">
        <v>0</v>
      </c>
      <c r="H61" s="18">
        <f t="shared" si="0"/>
        <v>0</v>
      </c>
    </row>
    <row r="62" spans="1:8" ht="110.25" customHeight="1" outlineLevel="3" x14ac:dyDescent="0.2">
      <c r="A62" s="15" t="s">
        <v>97</v>
      </c>
      <c r="B62" s="19" t="s">
        <v>104</v>
      </c>
      <c r="C62" s="17" t="s">
        <v>105</v>
      </c>
      <c r="D62" s="17"/>
      <c r="E62" s="17"/>
      <c r="F62" s="42">
        <f t="shared" ref="F62:G64" si="4">F63</f>
        <v>100000</v>
      </c>
      <c r="G62" s="42">
        <f t="shared" si="4"/>
        <v>100000</v>
      </c>
      <c r="H62" s="18">
        <f t="shared" si="0"/>
        <v>100</v>
      </c>
    </row>
    <row r="63" spans="1:8" ht="36.75" customHeight="1" outlineLevel="7" x14ac:dyDescent="0.2">
      <c r="A63" s="15" t="s">
        <v>100</v>
      </c>
      <c r="B63" s="16" t="s">
        <v>40</v>
      </c>
      <c r="C63" s="17" t="s">
        <v>105</v>
      </c>
      <c r="D63" s="17" t="s">
        <v>41</v>
      </c>
      <c r="E63" s="17"/>
      <c r="F63" s="42">
        <f t="shared" si="4"/>
        <v>100000</v>
      </c>
      <c r="G63" s="42">
        <f t="shared" si="4"/>
        <v>100000</v>
      </c>
      <c r="H63" s="18">
        <f t="shared" si="0"/>
        <v>100</v>
      </c>
    </row>
    <row r="64" spans="1:8" ht="26.65" customHeight="1" outlineLevel="7" x14ac:dyDescent="0.2">
      <c r="A64" s="15" t="s">
        <v>101</v>
      </c>
      <c r="B64" s="16" t="s">
        <v>83</v>
      </c>
      <c r="C64" s="17" t="s">
        <v>105</v>
      </c>
      <c r="D64" s="17" t="s">
        <v>41</v>
      </c>
      <c r="E64" s="17" t="s">
        <v>84</v>
      </c>
      <c r="F64" s="42">
        <f t="shared" si="4"/>
        <v>100000</v>
      </c>
      <c r="G64" s="42">
        <f t="shared" si="4"/>
        <v>100000</v>
      </c>
      <c r="H64" s="18">
        <f t="shared" si="0"/>
        <v>100</v>
      </c>
    </row>
    <row r="65" spans="1:8" ht="26.65" customHeight="1" outlineLevel="7" x14ac:dyDescent="0.2">
      <c r="A65" s="15" t="s">
        <v>102</v>
      </c>
      <c r="B65" s="21" t="s">
        <v>83</v>
      </c>
      <c r="C65" s="20" t="s">
        <v>105</v>
      </c>
      <c r="D65" s="20" t="s">
        <v>41</v>
      </c>
      <c r="E65" s="20" t="s">
        <v>84</v>
      </c>
      <c r="F65" s="43">
        <v>100000</v>
      </c>
      <c r="G65" s="43">
        <v>100000</v>
      </c>
      <c r="H65" s="18">
        <f t="shared" si="0"/>
        <v>100</v>
      </c>
    </row>
    <row r="66" spans="1:8" ht="120" customHeight="1" outlineLevel="3" x14ac:dyDescent="0.2">
      <c r="A66" s="15" t="s">
        <v>103</v>
      </c>
      <c r="B66" s="19" t="s">
        <v>114</v>
      </c>
      <c r="C66" s="17" t="s">
        <v>115</v>
      </c>
      <c r="D66" s="17"/>
      <c r="E66" s="17"/>
      <c r="F66" s="42">
        <f>F67</f>
        <v>4000</v>
      </c>
      <c r="G66" s="42">
        <v>0</v>
      </c>
      <c r="H66" s="18">
        <f t="shared" si="0"/>
        <v>0</v>
      </c>
    </row>
    <row r="67" spans="1:8" ht="39.75" customHeight="1" outlineLevel="7" x14ac:dyDescent="0.2">
      <c r="A67" s="15" t="s">
        <v>106</v>
      </c>
      <c r="B67" s="16" t="s">
        <v>40</v>
      </c>
      <c r="C67" s="17" t="s">
        <v>115</v>
      </c>
      <c r="D67" s="17" t="s">
        <v>41</v>
      </c>
      <c r="E67" s="17"/>
      <c r="F67" s="42">
        <f>F68</f>
        <v>4000</v>
      </c>
      <c r="G67" s="42">
        <v>0</v>
      </c>
      <c r="H67" s="18">
        <f t="shared" si="0"/>
        <v>0</v>
      </c>
    </row>
    <row r="68" spans="1:8" ht="26.65" customHeight="1" outlineLevel="7" x14ac:dyDescent="0.2">
      <c r="A68" s="15" t="s">
        <v>107</v>
      </c>
      <c r="B68" s="16" t="s">
        <v>83</v>
      </c>
      <c r="C68" s="17" t="s">
        <v>115</v>
      </c>
      <c r="D68" s="17" t="s">
        <v>41</v>
      </c>
      <c r="E68" s="17" t="s">
        <v>84</v>
      </c>
      <c r="F68" s="42">
        <f>F69</f>
        <v>4000</v>
      </c>
      <c r="G68" s="42">
        <v>0</v>
      </c>
      <c r="H68" s="18">
        <f t="shared" si="0"/>
        <v>0</v>
      </c>
    </row>
    <row r="69" spans="1:8" ht="26.65" customHeight="1" outlineLevel="7" x14ac:dyDescent="0.2">
      <c r="A69" s="15" t="s">
        <v>108</v>
      </c>
      <c r="B69" s="21" t="s">
        <v>83</v>
      </c>
      <c r="C69" s="20" t="s">
        <v>115</v>
      </c>
      <c r="D69" s="20" t="s">
        <v>41</v>
      </c>
      <c r="E69" s="20" t="s">
        <v>84</v>
      </c>
      <c r="F69" s="43">
        <v>4000</v>
      </c>
      <c r="G69" s="43">
        <v>0</v>
      </c>
      <c r="H69" s="18">
        <f t="shared" ref="H69:H135" si="5">G69/F69*100</f>
        <v>0</v>
      </c>
    </row>
    <row r="70" spans="1:8" ht="129.75" customHeight="1" outlineLevel="3" x14ac:dyDescent="0.2">
      <c r="A70" s="15" t="s">
        <v>109</v>
      </c>
      <c r="B70" s="19" t="s">
        <v>120</v>
      </c>
      <c r="C70" s="17" t="s">
        <v>121</v>
      </c>
      <c r="D70" s="17"/>
      <c r="E70" s="17"/>
      <c r="F70" s="42">
        <f>F71</f>
        <v>13000</v>
      </c>
      <c r="G70" s="42">
        <v>0</v>
      </c>
      <c r="H70" s="18">
        <f t="shared" si="5"/>
        <v>0</v>
      </c>
    </row>
    <row r="71" spans="1:8" ht="43.5" customHeight="1" outlineLevel="7" x14ac:dyDescent="0.2">
      <c r="A71" s="15" t="s">
        <v>110</v>
      </c>
      <c r="B71" s="16" t="s">
        <v>40</v>
      </c>
      <c r="C71" s="17" t="s">
        <v>121</v>
      </c>
      <c r="D71" s="17" t="s">
        <v>41</v>
      </c>
      <c r="E71" s="17"/>
      <c r="F71" s="42">
        <f>F72</f>
        <v>13000</v>
      </c>
      <c r="G71" s="42">
        <v>0</v>
      </c>
      <c r="H71" s="18">
        <f t="shared" si="5"/>
        <v>0</v>
      </c>
    </row>
    <row r="72" spans="1:8" ht="26.65" customHeight="1" outlineLevel="7" x14ac:dyDescent="0.2">
      <c r="A72" s="15" t="s">
        <v>111</v>
      </c>
      <c r="B72" s="16" t="s">
        <v>83</v>
      </c>
      <c r="C72" s="17" t="s">
        <v>121</v>
      </c>
      <c r="D72" s="17" t="s">
        <v>41</v>
      </c>
      <c r="E72" s="17" t="s">
        <v>84</v>
      </c>
      <c r="F72" s="42">
        <f>F73</f>
        <v>13000</v>
      </c>
      <c r="G72" s="42">
        <v>0</v>
      </c>
      <c r="H72" s="18">
        <f t="shared" si="5"/>
        <v>0</v>
      </c>
    </row>
    <row r="73" spans="1:8" ht="19.5" customHeight="1" outlineLevel="7" x14ac:dyDescent="0.2">
      <c r="A73" s="15" t="s">
        <v>112</v>
      </c>
      <c r="B73" s="21" t="s">
        <v>83</v>
      </c>
      <c r="C73" s="20" t="s">
        <v>121</v>
      </c>
      <c r="D73" s="20" t="s">
        <v>41</v>
      </c>
      <c r="E73" s="20" t="s">
        <v>84</v>
      </c>
      <c r="F73" s="43">
        <v>13000</v>
      </c>
      <c r="G73" s="43">
        <v>0</v>
      </c>
      <c r="H73" s="18">
        <f t="shared" si="5"/>
        <v>0</v>
      </c>
    </row>
    <row r="74" spans="1:8" ht="66" customHeight="1" outlineLevel="3" x14ac:dyDescent="0.2">
      <c r="A74" s="15" t="s">
        <v>113</v>
      </c>
      <c r="B74" s="16" t="s">
        <v>126</v>
      </c>
      <c r="C74" s="17" t="s">
        <v>127</v>
      </c>
      <c r="D74" s="17"/>
      <c r="E74" s="17"/>
      <c r="F74" s="42">
        <f>F75+F79+F82+F86</f>
        <v>1994990</v>
      </c>
      <c r="G74" s="42">
        <f>G75+G79+G82+G86</f>
        <v>367469.54</v>
      </c>
      <c r="H74" s="18">
        <f t="shared" si="5"/>
        <v>18.419618143449341</v>
      </c>
    </row>
    <row r="75" spans="1:8" ht="94.5" customHeight="1" outlineLevel="7" x14ac:dyDescent="0.2">
      <c r="A75" s="15" t="s">
        <v>116</v>
      </c>
      <c r="B75" s="19" t="s">
        <v>140</v>
      </c>
      <c r="C75" s="17" t="s">
        <v>141</v>
      </c>
      <c r="D75" s="17"/>
      <c r="E75" s="17"/>
      <c r="F75" s="42">
        <f t="shared" ref="F75:G77" si="6">F76</f>
        <v>90000</v>
      </c>
      <c r="G75" s="42">
        <f t="shared" si="6"/>
        <v>6492</v>
      </c>
      <c r="H75" s="18">
        <f t="shared" ref="H75:H80" si="7">G75/F75*100</f>
        <v>7.2133333333333329</v>
      </c>
    </row>
    <row r="76" spans="1:8" ht="30" customHeight="1" outlineLevel="7" x14ac:dyDescent="0.2">
      <c r="A76" s="15" t="s">
        <v>117</v>
      </c>
      <c r="B76" s="16" t="s">
        <v>40</v>
      </c>
      <c r="C76" s="17" t="s">
        <v>141</v>
      </c>
      <c r="D76" s="17" t="s">
        <v>41</v>
      </c>
      <c r="E76" s="17"/>
      <c r="F76" s="42">
        <f t="shared" si="6"/>
        <v>90000</v>
      </c>
      <c r="G76" s="42">
        <f t="shared" si="6"/>
        <v>6492</v>
      </c>
      <c r="H76" s="18">
        <f t="shared" si="7"/>
        <v>7.2133333333333329</v>
      </c>
    </row>
    <row r="77" spans="1:8" ht="21.75" customHeight="1" outlineLevel="7" x14ac:dyDescent="0.2">
      <c r="A77" s="15" t="s">
        <v>118</v>
      </c>
      <c r="B77" s="16" t="s">
        <v>144</v>
      </c>
      <c r="C77" s="17" t="s">
        <v>141</v>
      </c>
      <c r="D77" s="17" t="s">
        <v>41</v>
      </c>
      <c r="E77" s="17" t="s">
        <v>145</v>
      </c>
      <c r="F77" s="42">
        <f t="shared" si="6"/>
        <v>90000</v>
      </c>
      <c r="G77" s="42">
        <f t="shared" si="6"/>
        <v>6492</v>
      </c>
      <c r="H77" s="18">
        <f t="shared" si="7"/>
        <v>7.2133333333333329</v>
      </c>
    </row>
    <row r="78" spans="1:8" ht="23.25" customHeight="1" outlineLevel="2" x14ac:dyDescent="0.2">
      <c r="A78" s="15" t="s">
        <v>119</v>
      </c>
      <c r="B78" s="31" t="s">
        <v>144</v>
      </c>
      <c r="C78" s="32" t="s">
        <v>141</v>
      </c>
      <c r="D78" s="32" t="s">
        <v>41</v>
      </c>
      <c r="E78" s="32" t="s">
        <v>145</v>
      </c>
      <c r="F78" s="44">
        <v>90000</v>
      </c>
      <c r="G78" s="44">
        <v>6492</v>
      </c>
      <c r="H78" s="24">
        <f t="shared" si="7"/>
        <v>7.2133333333333329</v>
      </c>
    </row>
    <row r="79" spans="1:8" ht="93.75" customHeight="1" outlineLevel="3" x14ac:dyDescent="0.2">
      <c r="A79" s="15" t="s">
        <v>122</v>
      </c>
      <c r="B79" s="28" t="s">
        <v>271</v>
      </c>
      <c r="C79" s="30" t="s">
        <v>274</v>
      </c>
      <c r="D79" s="30"/>
      <c r="E79" s="30"/>
      <c r="F79" s="45">
        <f>F80</f>
        <v>336290</v>
      </c>
      <c r="G79" s="45">
        <f>G80</f>
        <v>0</v>
      </c>
      <c r="H79" s="24">
        <f t="shared" si="7"/>
        <v>0</v>
      </c>
    </row>
    <row r="80" spans="1:8" ht="95.25" customHeight="1" outlineLevel="7" x14ac:dyDescent="0.2">
      <c r="A80" s="15" t="s">
        <v>123</v>
      </c>
      <c r="B80" s="34" t="s">
        <v>272</v>
      </c>
      <c r="C80" s="29" t="s">
        <v>274</v>
      </c>
      <c r="D80" s="33" t="s">
        <v>18</v>
      </c>
      <c r="E80" s="33"/>
      <c r="F80" s="46">
        <f>F81</f>
        <v>336290</v>
      </c>
      <c r="G80" s="46">
        <f>G81</f>
        <v>0</v>
      </c>
      <c r="H80" s="24">
        <f t="shared" si="7"/>
        <v>0</v>
      </c>
    </row>
    <row r="81" spans="1:8" ht="21" customHeight="1" outlineLevel="7" x14ac:dyDescent="0.2">
      <c r="A81" s="15" t="s">
        <v>124</v>
      </c>
      <c r="B81" s="27" t="s">
        <v>273</v>
      </c>
      <c r="C81" s="25" t="s">
        <v>274</v>
      </c>
      <c r="D81" s="25" t="s">
        <v>18</v>
      </c>
      <c r="E81" s="25" t="s">
        <v>275</v>
      </c>
      <c r="F81" s="47">
        <v>336290</v>
      </c>
      <c r="G81" s="47">
        <v>0</v>
      </c>
      <c r="H81" s="26">
        <v>0</v>
      </c>
    </row>
    <row r="82" spans="1:8" ht="73.5" customHeight="1" outlineLevel="7" x14ac:dyDescent="0.2">
      <c r="A82" s="15" t="s">
        <v>125</v>
      </c>
      <c r="B82" s="16" t="s">
        <v>129</v>
      </c>
      <c r="C82" s="17" t="s">
        <v>130</v>
      </c>
      <c r="D82" s="17"/>
      <c r="E82" s="17"/>
      <c r="F82" s="42">
        <f t="shared" ref="F82:G84" si="8">F83</f>
        <v>1045000</v>
      </c>
      <c r="G82" s="42">
        <f t="shared" si="8"/>
        <v>303223.90999999997</v>
      </c>
      <c r="H82" s="18">
        <f t="shared" si="5"/>
        <v>29.016642105263159</v>
      </c>
    </row>
    <row r="83" spans="1:8" ht="35.25" customHeight="1" outlineLevel="2" x14ac:dyDescent="0.2">
      <c r="A83" s="15" t="s">
        <v>128</v>
      </c>
      <c r="B83" s="16" t="s">
        <v>40</v>
      </c>
      <c r="C83" s="17" t="s">
        <v>130</v>
      </c>
      <c r="D83" s="17" t="s">
        <v>41</v>
      </c>
      <c r="E83" s="17"/>
      <c r="F83" s="42">
        <f t="shared" si="8"/>
        <v>1045000</v>
      </c>
      <c r="G83" s="42">
        <f t="shared" si="8"/>
        <v>303223.90999999997</v>
      </c>
      <c r="H83" s="18">
        <f t="shared" si="5"/>
        <v>29.016642105263159</v>
      </c>
    </row>
    <row r="84" spans="1:8" ht="29.25" customHeight="1" outlineLevel="3" x14ac:dyDescent="0.2">
      <c r="A84" s="15" t="s">
        <v>131</v>
      </c>
      <c r="B84" s="16" t="s">
        <v>133</v>
      </c>
      <c r="C84" s="17" t="s">
        <v>130</v>
      </c>
      <c r="D84" s="17" t="s">
        <v>41</v>
      </c>
      <c r="E84" s="17" t="s">
        <v>134</v>
      </c>
      <c r="F84" s="42">
        <f t="shared" si="8"/>
        <v>1045000</v>
      </c>
      <c r="G84" s="42">
        <f t="shared" si="8"/>
        <v>303223.90999999997</v>
      </c>
      <c r="H84" s="18">
        <f t="shared" si="5"/>
        <v>29.016642105263159</v>
      </c>
    </row>
    <row r="85" spans="1:8" ht="21" customHeight="1" outlineLevel="7" x14ac:dyDescent="0.2">
      <c r="A85" s="15" t="s">
        <v>132</v>
      </c>
      <c r="B85" s="21" t="s">
        <v>133</v>
      </c>
      <c r="C85" s="20" t="s">
        <v>130</v>
      </c>
      <c r="D85" s="20" t="s">
        <v>41</v>
      </c>
      <c r="E85" s="20" t="s">
        <v>134</v>
      </c>
      <c r="F85" s="43">
        <v>1045000</v>
      </c>
      <c r="G85" s="43">
        <v>303223.90999999997</v>
      </c>
      <c r="H85" s="18">
        <f t="shared" si="5"/>
        <v>29.016642105263159</v>
      </c>
    </row>
    <row r="86" spans="1:8" ht="76.5" customHeight="1" outlineLevel="7" x14ac:dyDescent="0.2">
      <c r="A86" s="15" t="s">
        <v>135</v>
      </c>
      <c r="B86" s="16" t="s">
        <v>137</v>
      </c>
      <c r="C86" s="17" t="s">
        <v>138</v>
      </c>
      <c r="D86" s="17"/>
      <c r="E86" s="17"/>
      <c r="F86" s="42">
        <f>F87+F91+F98</f>
        <v>523700</v>
      </c>
      <c r="G86" s="42">
        <f>G87+G91+G98</f>
        <v>57753.63</v>
      </c>
      <c r="H86" s="18">
        <f t="shared" si="5"/>
        <v>11.027998854305899</v>
      </c>
    </row>
    <row r="87" spans="1:8" ht="84.75" customHeight="1" outlineLevel="7" x14ac:dyDescent="0.2">
      <c r="A87" s="15" t="s">
        <v>136</v>
      </c>
      <c r="B87" s="16" t="s">
        <v>148</v>
      </c>
      <c r="C87" s="17" t="s">
        <v>149</v>
      </c>
      <c r="D87" s="17"/>
      <c r="E87" s="17"/>
      <c r="F87" s="42">
        <f t="shared" ref="F87:G89" si="9">F88</f>
        <v>100000</v>
      </c>
      <c r="G87" s="42">
        <f t="shared" si="9"/>
        <v>0</v>
      </c>
      <c r="H87" s="18">
        <f t="shared" si="5"/>
        <v>0</v>
      </c>
    </row>
    <row r="88" spans="1:8" ht="26.25" customHeight="1" outlineLevel="3" x14ac:dyDescent="0.2">
      <c r="A88" s="15" t="s">
        <v>139</v>
      </c>
      <c r="B88" s="16" t="s">
        <v>40</v>
      </c>
      <c r="C88" s="17" t="s">
        <v>149</v>
      </c>
      <c r="D88" s="17" t="s">
        <v>41</v>
      </c>
      <c r="E88" s="17"/>
      <c r="F88" s="42">
        <f t="shared" si="9"/>
        <v>100000</v>
      </c>
      <c r="G88" s="42">
        <f t="shared" si="9"/>
        <v>0</v>
      </c>
      <c r="H88" s="18">
        <f t="shared" si="5"/>
        <v>0</v>
      </c>
    </row>
    <row r="89" spans="1:8" ht="22.5" customHeight="1" outlineLevel="7" x14ac:dyDescent="0.2">
      <c r="A89" s="15" t="s">
        <v>142</v>
      </c>
      <c r="B89" s="16" t="s">
        <v>133</v>
      </c>
      <c r="C89" s="17" t="s">
        <v>149</v>
      </c>
      <c r="D89" s="17" t="s">
        <v>41</v>
      </c>
      <c r="E89" s="17" t="s">
        <v>134</v>
      </c>
      <c r="F89" s="42">
        <f t="shared" si="9"/>
        <v>100000</v>
      </c>
      <c r="G89" s="42">
        <f t="shared" si="9"/>
        <v>0</v>
      </c>
      <c r="H89" s="18">
        <f t="shared" si="5"/>
        <v>0</v>
      </c>
    </row>
    <row r="90" spans="1:8" ht="27" customHeight="1" outlineLevel="7" x14ac:dyDescent="0.2">
      <c r="A90" s="15" t="s">
        <v>143</v>
      </c>
      <c r="B90" s="21" t="s">
        <v>133</v>
      </c>
      <c r="C90" s="20" t="s">
        <v>149</v>
      </c>
      <c r="D90" s="20" t="s">
        <v>41</v>
      </c>
      <c r="E90" s="20" t="s">
        <v>134</v>
      </c>
      <c r="F90" s="43">
        <v>100000</v>
      </c>
      <c r="G90" s="43">
        <v>0</v>
      </c>
      <c r="H90" s="18">
        <f t="shared" si="5"/>
        <v>0</v>
      </c>
    </row>
    <row r="91" spans="1:8" ht="87" customHeight="1" outlineLevel="7" x14ac:dyDescent="0.2">
      <c r="A91" s="15" t="s">
        <v>146</v>
      </c>
      <c r="B91" s="19" t="s">
        <v>154</v>
      </c>
      <c r="C91" s="17" t="s">
        <v>155</v>
      </c>
      <c r="D91" s="17"/>
      <c r="E91" s="17"/>
      <c r="F91" s="42">
        <f>F92+F95</f>
        <v>148700</v>
      </c>
      <c r="G91" s="42">
        <f>G92+G95</f>
        <v>57373.63</v>
      </c>
      <c r="H91" s="18">
        <f t="shared" si="5"/>
        <v>38.583476798924004</v>
      </c>
    </row>
    <row r="92" spans="1:8" ht="34.5" customHeight="1" outlineLevel="3" x14ac:dyDescent="0.2">
      <c r="A92" s="15" t="s">
        <v>147</v>
      </c>
      <c r="B92" s="16" t="s">
        <v>50</v>
      </c>
      <c r="C92" s="17" t="s">
        <v>155</v>
      </c>
      <c r="D92" s="17" t="s">
        <v>51</v>
      </c>
      <c r="E92" s="17"/>
      <c r="F92" s="42">
        <f>F93</f>
        <v>114200</v>
      </c>
      <c r="G92" s="42">
        <f>G93</f>
        <v>44065.2</v>
      </c>
      <c r="H92" s="18">
        <f t="shared" si="5"/>
        <v>38.58598949211909</v>
      </c>
    </row>
    <row r="93" spans="1:8" ht="39.75" customHeight="1" outlineLevel="7" x14ac:dyDescent="0.2">
      <c r="A93" s="15" t="s">
        <v>150</v>
      </c>
      <c r="B93" s="16" t="s">
        <v>158</v>
      </c>
      <c r="C93" s="17" t="s">
        <v>155</v>
      </c>
      <c r="D93" s="17" t="s">
        <v>51</v>
      </c>
      <c r="E93" s="17" t="s">
        <v>159</v>
      </c>
      <c r="F93" s="42">
        <f>F94</f>
        <v>114200</v>
      </c>
      <c r="G93" s="42">
        <f>G94</f>
        <v>44065.2</v>
      </c>
      <c r="H93" s="18">
        <f t="shared" si="5"/>
        <v>38.58598949211909</v>
      </c>
    </row>
    <row r="94" spans="1:8" ht="39.75" customHeight="1" outlineLevel="7" x14ac:dyDescent="0.2">
      <c r="A94" s="15" t="s">
        <v>151</v>
      </c>
      <c r="B94" s="21" t="s">
        <v>158</v>
      </c>
      <c r="C94" s="20" t="s">
        <v>155</v>
      </c>
      <c r="D94" s="20" t="s">
        <v>51</v>
      </c>
      <c r="E94" s="20" t="s">
        <v>159</v>
      </c>
      <c r="F94" s="43">
        <v>114200</v>
      </c>
      <c r="G94" s="43">
        <v>44065.2</v>
      </c>
      <c r="H94" s="18">
        <f t="shared" si="5"/>
        <v>38.58598949211909</v>
      </c>
    </row>
    <row r="95" spans="1:8" ht="54.75" customHeight="1" outlineLevel="7" x14ac:dyDescent="0.2">
      <c r="A95" s="15" t="s">
        <v>152</v>
      </c>
      <c r="B95" s="16" t="s">
        <v>55</v>
      </c>
      <c r="C95" s="17" t="s">
        <v>155</v>
      </c>
      <c r="D95" s="17" t="s">
        <v>56</v>
      </c>
      <c r="E95" s="17"/>
      <c r="F95" s="42">
        <f>F96</f>
        <v>34500</v>
      </c>
      <c r="G95" s="42">
        <f>G96</f>
        <v>13308.43</v>
      </c>
      <c r="H95" s="18">
        <f t="shared" si="5"/>
        <v>38.575159420289857</v>
      </c>
    </row>
    <row r="96" spans="1:8" ht="79.7" customHeight="1" outlineLevel="7" x14ac:dyDescent="0.2">
      <c r="A96" s="15" t="s">
        <v>153</v>
      </c>
      <c r="B96" s="16" t="s">
        <v>158</v>
      </c>
      <c r="C96" s="17" t="s">
        <v>155</v>
      </c>
      <c r="D96" s="17" t="s">
        <v>56</v>
      </c>
      <c r="E96" s="17" t="s">
        <v>159</v>
      </c>
      <c r="F96" s="42">
        <f>F97</f>
        <v>34500</v>
      </c>
      <c r="G96" s="42">
        <f>G97</f>
        <v>13308.43</v>
      </c>
      <c r="H96" s="18">
        <f t="shared" si="5"/>
        <v>38.575159420289857</v>
      </c>
    </row>
    <row r="97" spans="1:8" ht="39.75" customHeight="1" outlineLevel="7" x14ac:dyDescent="0.2">
      <c r="A97" s="15" t="s">
        <v>156</v>
      </c>
      <c r="B97" s="21" t="s">
        <v>158</v>
      </c>
      <c r="C97" s="20" t="s">
        <v>155</v>
      </c>
      <c r="D97" s="20" t="s">
        <v>56</v>
      </c>
      <c r="E97" s="20" t="s">
        <v>159</v>
      </c>
      <c r="F97" s="43">
        <v>34500</v>
      </c>
      <c r="G97" s="43">
        <v>13308.43</v>
      </c>
      <c r="H97" s="18">
        <f t="shared" si="5"/>
        <v>38.575159420289857</v>
      </c>
    </row>
    <row r="98" spans="1:8" ht="26.65" customHeight="1" outlineLevel="7" x14ac:dyDescent="0.2">
      <c r="A98" s="15" t="s">
        <v>157</v>
      </c>
      <c r="B98" s="16" t="s">
        <v>40</v>
      </c>
      <c r="C98" s="17" t="s">
        <v>155</v>
      </c>
      <c r="D98" s="17" t="s">
        <v>41</v>
      </c>
      <c r="E98" s="17"/>
      <c r="F98" s="42">
        <f>F99</f>
        <v>275000</v>
      </c>
      <c r="G98" s="42">
        <f>G99</f>
        <v>380</v>
      </c>
      <c r="H98" s="18">
        <f t="shared" si="5"/>
        <v>0.13818181818181818</v>
      </c>
    </row>
    <row r="99" spans="1:8" ht="28.5" customHeight="1" outlineLevel="7" x14ac:dyDescent="0.2">
      <c r="A99" s="15" t="s">
        <v>160</v>
      </c>
      <c r="B99" s="16" t="s">
        <v>133</v>
      </c>
      <c r="C99" s="17" t="s">
        <v>155</v>
      </c>
      <c r="D99" s="17" t="s">
        <v>41</v>
      </c>
      <c r="E99" s="17" t="s">
        <v>134</v>
      </c>
      <c r="F99" s="42">
        <f>F100</f>
        <v>275000</v>
      </c>
      <c r="G99" s="42">
        <f>G100</f>
        <v>380</v>
      </c>
      <c r="H99" s="18">
        <f t="shared" si="5"/>
        <v>0.13818181818181818</v>
      </c>
    </row>
    <row r="100" spans="1:8" ht="13.35" customHeight="1" outlineLevel="7" x14ac:dyDescent="0.2">
      <c r="A100" s="15" t="s">
        <v>161</v>
      </c>
      <c r="B100" s="21" t="s">
        <v>133</v>
      </c>
      <c r="C100" s="20" t="s">
        <v>155</v>
      </c>
      <c r="D100" s="20" t="s">
        <v>41</v>
      </c>
      <c r="E100" s="20" t="s">
        <v>134</v>
      </c>
      <c r="F100" s="43">
        <v>275000</v>
      </c>
      <c r="G100" s="43">
        <v>380</v>
      </c>
      <c r="H100" s="18">
        <f t="shared" si="5"/>
        <v>0.13818181818181818</v>
      </c>
    </row>
    <row r="101" spans="1:8" ht="36.75" customHeight="1" outlineLevel="7" x14ac:dyDescent="0.2">
      <c r="A101" s="15" t="s">
        <v>162</v>
      </c>
      <c r="B101" s="16" t="s">
        <v>168</v>
      </c>
      <c r="C101" s="17" t="s">
        <v>169</v>
      </c>
      <c r="D101" s="17"/>
      <c r="E101" s="17"/>
      <c r="F101" s="42">
        <f>F102</f>
        <v>506480</v>
      </c>
      <c r="G101" s="42">
        <f>G102</f>
        <v>97093.35</v>
      </c>
      <c r="H101" s="18">
        <f t="shared" si="5"/>
        <v>19.170223898278312</v>
      </c>
    </row>
    <row r="102" spans="1:8" ht="46.5" customHeight="1" outlineLevel="1" x14ac:dyDescent="0.2">
      <c r="A102" s="15" t="s">
        <v>163</v>
      </c>
      <c r="B102" s="16" t="s">
        <v>171</v>
      </c>
      <c r="C102" s="17" t="s">
        <v>172</v>
      </c>
      <c r="D102" s="17"/>
      <c r="E102" s="17"/>
      <c r="F102" s="42">
        <f>F103</f>
        <v>506480</v>
      </c>
      <c r="G102" s="42">
        <f>G103</f>
        <v>97093.35</v>
      </c>
      <c r="H102" s="18">
        <f t="shared" si="5"/>
        <v>19.170223898278312</v>
      </c>
    </row>
    <row r="103" spans="1:8" ht="66.400000000000006" customHeight="1" outlineLevel="2" x14ac:dyDescent="0.2">
      <c r="A103" s="15" t="s">
        <v>164</v>
      </c>
      <c r="B103" s="16" t="s">
        <v>174</v>
      </c>
      <c r="C103" s="17" t="s">
        <v>175</v>
      </c>
      <c r="D103" s="17"/>
      <c r="E103" s="17"/>
      <c r="F103" s="42">
        <f>F104+F107+F110</f>
        <v>506480</v>
      </c>
      <c r="G103" s="42">
        <f>G104+G107+G110</f>
        <v>97093.35</v>
      </c>
      <c r="H103" s="18">
        <f t="shared" si="5"/>
        <v>19.170223898278312</v>
      </c>
    </row>
    <row r="104" spans="1:8" ht="30" customHeight="1" outlineLevel="3" x14ac:dyDescent="0.2">
      <c r="A104" s="15" t="s">
        <v>165</v>
      </c>
      <c r="B104" s="16" t="s">
        <v>50</v>
      </c>
      <c r="C104" s="17" t="s">
        <v>175</v>
      </c>
      <c r="D104" s="17" t="s">
        <v>51</v>
      </c>
      <c r="E104" s="17"/>
      <c r="F104" s="42">
        <f>F105</f>
        <v>388960</v>
      </c>
      <c r="G104" s="42">
        <f>G105</f>
        <v>77515.600000000006</v>
      </c>
      <c r="H104" s="18">
        <f t="shared" si="5"/>
        <v>19.928938708350476</v>
      </c>
    </row>
    <row r="105" spans="1:8" ht="69.75" customHeight="1" outlineLevel="7" x14ac:dyDescent="0.2">
      <c r="A105" s="15" t="s">
        <v>166</v>
      </c>
      <c r="B105" s="16" t="s">
        <v>178</v>
      </c>
      <c r="C105" s="17" t="s">
        <v>175</v>
      </c>
      <c r="D105" s="17" t="s">
        <v>51</v>
      </c>
      <c r="E105" s="17" t="s">
        <v>179</v>
      </c>
      <c r="F105" s="42">
        <f>F106</f>
        <v>388960</v>
      </c>
      <c r="G105" s="42">
        <f>G106</f>
        <v>77515.600000000006</v>
      </c>
      <c r="H105" s="18">
        <f t="shared" si="5"/>
        <v>19.928938708350476</v>
      </c>
    </row>
    <row r="106" spans="1:8" ht="48.75" customHeight="1" outlineLevel="7" x14ac:dyDescent="0.2">
      <c r="A106" s="15" t="s">
        <v>167</v>
      </c>
      <c r="B106" s="21" t="s">
        <v>178</v>
      </c>
      <c r="C106" s="20" t="s">
        <v>175</v>
      </c>
      <c r="D106" s="20" t="s">
        <v>51</v>
      </c>
      <c r="E106" s="20" t="s">
        <v>179</v>
      </c>
      <c r="F106" s="43">
        <v>388960</v>
      </c>
      <c r="G106" s="43">
        <v>77515.600000000006</v>
      </c>
      <c r="H106" s="18">
        <f t="shared" si="5"/>
        <v>19.928938708350476</v>
      </c>
    </row>
    <row r="107" spans="1:8" ht="50.25" customHeight="1" outlineLevel="7" x14ac:dyDescent="0.2">
      <c r="A107" s="15" t="s">
        <v>170</v>
      </c>
      <c r="B107" s="16" t="s">
        <v>55</v>
      </c>
      <c r="C107" s="17" t="s">
        <v>175</v>
      </c>
      <c r="D107" s="17" t="s">
        <v>56</v>
      </c>
      <c r="E107" s="17"/>
      <c r="F107" s="42">
        <f>F108</f>
        <v>117459.19</v>
      </c>
      <c r="G107" s="42">
        <f>G108</f>
        <v>19577.75</v>
      </c>
      <c r="H107" s="18">
        <f t="shared" si="5"/>
        <v>16.667703906352497</v>
      </c>
    </row>
    <row r="108" spans="1:8" ht="60.75" customHeight="1" outlineLevel="7" x14ac:dyDescent="0.2">
      <c r="A108" s="15" t="s">
        <v>173</v>
      </c>
      <c r="B108" s="16" t="s">
        <v>178</v>
      </c>
      <c r="C108" s="17" t="s">
        <v>175</v>
      </c>
      <c r="D108" s="17" t="s">
        <v>56</v>
      </c>
      <c r="E108" s="17" t="s">
        <v>179</v>
      </c>
      <c r="F108" s="42">
        <f>F109</f>
        <v>117459.19</v>
      </c>
      <c r="G108" s="42">
        <f>G109</f>
        <v>19577.75</v>
      </c>
      <c r="H108" s="18">
        <f t="shared" si="5"/>
        <v>16.667703906352497</v>
      </c>
    </row>
    <row r="109" spans="1:8" ht="48" customHeight="1" outlineLevel="7" x14ac:dyDescent="0.2">
      <c r="A109" s="15" t="s">
        <v>176</v>
      </c>
      <c r="B109" s="21" t="s">
        <v>178</v>
      </c>
      <c r="C109" s="20" t="s">
        <v>175</v>
      </c>
      <c r="D109" s="20" t="s">
        <v>56</v>
      </c>
      <c r="E109" s="20" t="s">
        <v>179</v>
      </c>
      <c r="F109" s="43">
        <v>117459.19</v>
      </c>
      <c r="G109" s="43">
        <v>19577.75</v>
      </c>
      <c r="H109" s="18">
        <f t="shared" si="5"/>
        <v>16.667703906352497</v>
      </c>
    </row>
    <row r="110" spans="1:8" ht="26.25" customHeight="1" outlineLevel="7" x14ac:dyDescent="0.2">
      <c r="A110" s="15" t="s">
        <v>177</v>
      </c>
      <c r="B110" s="16" t="s">
        <v>185</v>
      </c>
      <c r="C110" s="17" t="s">
        <v>175</v>
      </c>
      <c r="D110" s="17" t="s">
        <v>186</v>
      </c>
      <c r="E110" s="17"/>
      <c r="F110" s="42">
        <f>F111</f>
        <v>60.81</v>
      </c>
      <c r="G110" s="42">
        <f>G111</f>
        <v>0</v>
      </c>
      <c r="H110" s="18">
        <f t="shared" si="5"/>
        <v>0</v>
      </c>
    </row>
    <row r="111" spans="1:8" ht="58.5" customHeight="1" outlineLevel="7" x14ac:dyDescent="0.2">
      <c r="A111" s="15" t="s">
        <v>180</v>
      </c>
      <c r="B111" s="16" t="s">
        <v>178</v>
      </c>
      <c r="C111" s="17" t="s">
        <v>175</v>
      </c>
      <c r="D111" s="17" t="s">
        <v>186</v>
      </c>
      <c r="E111" s="17" t="s">
        <v>179</v>
      </c>
      <c r="F111" s="42">
        <f>F112</f>
        <v>60.81</v>
      </c>
      <c r="G111" s="42">
        <f>G112</f>
        <v>0</v>
      </c>
      <c r="H111" s="18">
        <f t="shared" si="5"/>
        <v>0</v>
      </c>
    </row>
    <row r="112" spans="1:8" ht="46.5" customHeight="1" outlineLevel="7" x14ac:dyDescent="0.2">
      <c r="A112" s="15" t="s">
        <v>181</v>
      </c>
      <c r="B112" s="21" t="s">
        <v>178</v>
      </c>
      <c r="C112" s="20" t="s">
        <v>175</v>
      </c>
      <c r="D112" s="20" t="s">
        <v>186</v>
      </c>
      <c r="E112" s="20" t="s">
        <v>179</v>
      </c>
      <c r="F112" s="43">
        <v>60.81</v>
      </c>
      <c r="G112" s="43">
        <v>0</v>
      </c>
      <c r="H112" s="18">
        <f t="shared" si="5"/>
        <v>0</v>
      </c>
    </row>
    <row r="113" spans="1:8" ht="42.75" customHeight="1" outlineLevel="7" x14ac:dyDescent="0.2">
      <c r="A113" s="15" t="s">
        <v>182</v>
      </c>
      <c r="B113" s="16" t="s">
        <v>190</v>
      </c>
      <c r="C113" s="17" t="s">
        <v>191</v>
      </c>
      <c r="D113" s="17"/>
      <c r="E113" s="17"/>
      <c r="F113" s="42">
        <f>F114</f>
        <v>3491646.15</v>
      </c>
      <c r="G113" s="42">
        <f>G114</f>
        <v>528689.11</v>
      </c>
      <c r="H113" s="18">
        <f t="shared" si="5"/>
        <v>15.141543194461443</v>
      </c>
    </row>
    <row r="114" spans="1:8" ht="39.75" customHeight="1" outlineLevel="1" x14ac:dyDescent="0.2">
      <c r="A114" s="15" t="s">
        <v>183</v>
      </c>
      <c r="B114" s="16" t="s">
        <v>193</v>
      </c>
      <c r="C114" s="17" t="s">
        <v>194</v>
      </c>
      <c r="D114" s="17"/>
      <c r="E114" s="17"/>
      <c r="F114" s="42">
        <f>F115+F125+F129+F136+F140+F153+F157</f>
        <v>3491646.15</v>
      </c>
      <c r="G114" s="42">
        <f>G115+G125+G129+G136+G140+G153+G157</f>
        <v>528689.11</v>
      </c>
      <c r="H114" s="18">
        <f t="shared" si="5"/>
        <v>15.141543194461443</v>
      </c>
    </row>
    <row r="115" spans="1:8" ht="66.400000000000006" customHeight="1" outlineLevel="2" x14ac:dyDescent="0.2">
      <c r="A115" s="15" t="s">
        <v>184</v>
      </c>
      <c r="B115" s="16" t="s">
        <v>196</v>
      </c>
      <c r="C115" s="17" t="s">
        <v>197</v>
      </c>
      <c r="D115" s="17"/>
      <c r="E115" s="17"/>
      <c r="F115" s="42">
        <f>F116+F119+F122</f>
        <v>113000</v>
      </c>
      <c r="G115" s="42">
        <f>G116+G119+G122</f>
        <v>15735.150000000001</v>
      </c>
      <c r="H115" s="18">
        <f t="shared" si="5"/>
        <v>13.924911504424781</v>
      </c>
    </row>
    <row r="116" spans="1:8" ht="40.5" customHeight="1" outlineLevel="3" x14ac:dyDescent="0.2">
      <c r="A116" s="15" t="s">
        <v>187</v>
      </c>
      <c r="B116" s="16" t="s">
        <v>50</v>
      </c>
      <c r="C116" s="17" t="s">
        <v>197</v>
      </c>
      <c r="D116" s="17" t="s">
        <v>51</v>
      </c>
      <c r="E116" s="17"/>
      <c r="F116" s="42">
        <f>F117</f>
        <v>71266</v>
      </c>
      <c r="G116" s="42">
        <f>G117</f>
        <v>8435.7000000000007</v>
      </c>
      <c r="H116" s="18">
        <f t="shared" si="5"/>
        <v>11.836920831813208</v>
      </c>
    </row>
    <row r="117" spans="1:8" ht="39.75" customHeight="1" outlineLevel="7" x14ac:dyDescent="0.2">
      <c r="A117" s="15" t="s">
        <v>188</v>
      </c>
      <c r="B117" s="16" t="s">
        <v>200</v>
      </c>
      <c r="C117" s="17" t="s">
        <v>197</v>
      </c>
      <c r="D117" s="17" t="s">
        <v>51</v>
      </c>
      <c r="E117" s="17" t="s">
        <v>201</v>
      </c>
      <c r="F117" s="42">
        <f>F118</f>
        <v>71266</v>
      </c>
      <c r="G117" s="42">
        <f>G118</f>
        <v>8435.7000000000007</v>
      </c>
      <c r="H117" s="18">
        <f t="shared" si="5"/>
        <v>11.836920831813208</v>
      </c>
    </row>
    <row r="118" spans="1:8" ht="26.65" customHeight="1" outlineLevel="7" x14ac:dyDescent="0.2">
      <c r="A118" s="15" t="s">
        <v>189</v>
      </c>
      <c r="B118" s="21" t="s">
        <v>200</v>
      </c>
      <c r="C118" s="20" t="s">
        <v>197</v>
      </c>
      <c r="D118" s="20" t="s">
        <v>51</v>
      </c>
      <c r="E118" s="20" t="s">
        <v>201</v>
      </c>
      <c r="F118" s="43">
        <v>71266</v>
      </c>
      <c r="G118" s="43">
        <v>8435.7000000000007</v>
      </c>
      <c r="H118" s="18">
        <f t="shared" si="5"/>
        <v>11.836920831813208</v>
      </c>
    </row>
    <row r="119" spans="1:8" ht="53.25" customHeight="1" outlineLevel="7" x14ac:dyDescent="0.2">
      <c r="A119" s="15" t="s">
        <v>192</v>
      </c>
      <c r="B119" s="16" t="s">
        <v>55</v>
      </c>
      <c r="C119" s="17" t="s">
        <v>197</v>
      </c>
      <c r="D119" s="17" t="s">
        <v>56</v>
      </c>
      <c r="E119" s="17"/>
      <c r="F119" s="42">
        <f>F120</f>
        <v>21522</v>
      </c>
      <c r="G119" s="42">
        <f>G120</f>
        <v>3931.45</v>
      </c>
      <c r="H119" s="18">
        <f t="shared" si="5"/>
        <v>18.267122014682649</v>
      </c>
    </row>
    <row r="120" spans="1:8" ht="51.75" customHeight="1" outlineLevel="7" x14ac:dyDescent="0.2">
      <c r="A120" s="15" t="s">
        <v>195</v>
      </c>
      <c r="B120" s="16" t="s">
        <v>200</v>
      </c>
      <c r="C120" s="17" t="s">
        <v>197</v>
      </c>
      <c r="D120" s="17" t="s">
        <v>56</v>
      </c>
      <c r="E120" s="17" t="s">
        <v>201</v>
      </c>
      <c r="F120" s="42">
        <f>F121</f>
        <v>21522</v>
      </c>
      <c r="G120" s="42">
        <f>G121</f>
        <v>3931.45</v>
      </c>
      <c r="H120" s="18">
        <f t="shared" si="5"/>
        <v>18.267122014682649</v>
      </c>
    </row>
    <row r="121" spans="1:8" ht="26.65" customHeight="1" outlineLevel="7" x14ac:dyDescent="0.2">
      <c r="A121" s="15" t="s">
        <v>198</v>
      </c>
      <c r="B121" s="21" t="s">
        <v>200</v>
      </c>
      <c r="C121" s="20" t="s">
        <v>197</v>
      </c>
      <c r="D121" s="20" t="s">
        <v>56</v>
      </c>
      <c r="E121" s="20" t="s">
        <v>201</v>
      </c>
      <c r="F121" s="43">
        <v>21522</v>
      </c>
      <c r="G121" s="43">
        <v>3931.45</v>
      </c>
      <c r="H121" s="18">
        <f t="shared" si="5"/>
        <v>18.267122014682649</v>
      </c>
    </row>
    <row r="122" spans="1:8" ht="26.65" customHeight="1" outlineLevel="7" x14ac:dyDescent="0.2">
      <c r="A122" s="15" t="s">
        <v>199</v>
      </c>
      <c r="B122" s="16" t="s">
        <v>40</v>
      </c>
      <c r="C122" s="17" t="s">
        <v>197</v>
      </c>
      <c r="D122" s="17" t="s">
        <v>41</v>
      </c>
      <c r="E122" s="17"/>
      <c r="F122" s="42">
        <f>F123</f>
        <v>20212</v>
      </c>
      <c r="G122" s="42">
        <f>G123</f>
        <v>3368</v>
      </c>
      <c r="H122" s="18">
        <f t="shared" si="5"/>
        <v>16.663368296061744</v>
      </c>
    </row>
    <row r="123" spans="1:8" ht="53.1" customHeight="1" outlineLevel="7" x14ac:dyDescent="0.2">
      <c r="A123" s="15" t="s">
        <v>202</v>
      </c>
      <c r="B123" s="16" t="s">
        <v>200</v>
      </c>
      <c r="C123" s="17" t="s">
        <v>197</v>
      </c>
      <c r="D123" s="17" t="s">
        <v>41</v>
      </c>
      <c r="E123" s="17" t="s">
        <v>201</v>
      </c>
      <c r="F123" s="42">
        <f>F124</f>
        <v>20212</v>
      </c>
      <c r="G123" s="42">
        <f>G124</f>
        <v>3368</v>
      </c>
      <c r="H123" s="18">
        <f t="shared" si="5"/>
        <v>16.663368296061744</v>
      </c>
    </row>
    <row r="124" spans="1:8" ht="26.65" customHeight="1" outlineLevel="7" x14ac:dyDescent="0.2">
      <c r="A124" s="15" t="s">
        <v>203</v>
      </c>
      <c r="B124" s="21" t="s">
        <v>200</v>
      </c>
      <c r="C124" s="20" t="s">
        <v>197</v>
      </c>
      <c r="D124" s="20" t="s">
        <v>41</v>
      </c>
      <c r="E124" s="20" t="s">
        <v>201</v>
      </c>
      <c r="F124" s="43">
        <v>20212</v>
      </c>
      <c r="G124" s="43">
        <v>3368</v>
      </c>
      <c r="H124" s="18">
        <f t="shared" si="5"/>
        <v>16.663368296061744</v>
      </c>
    </row>
    <row r="125" spans="1:8" ht="70.5" customHeight="1" outlineLevel="7" x14ac:dyDescent="0.2">
      <c r="A125" s="15" t="s">
        <v>204</v>
      </c>
      <c r="B125" s="16" t="s">
        <v>210</v>
      </c>
      <c r="C125" s="17" t="s">
        <v>211</v>
      </c>
      <c r="D125" s="17"/>
      <c r="E125" s="17"/>
      <c r="F125" s="42">
        <f t="shared" ref="F125:G127" si="10">F126</f>
        <v>4847</v>
      </c>
      <c r="G125" s="42">
        <f t="shared" si="10"/>
        <v>1200</v>
      </c>
      <c r="H125" s="18">
        <f t="shared" si="5"/>
        <v>24.757582009490406</v>
      </c>
    </row>
    <row r="126" spans="1:8" ht="43.5" customHeight="1" outlineLevel="3" x14ac:dyDescent="0.2">
      <c r="A126" s="15" t="s">
        <v>205</v>
      </c>
      <c r="B126" s="16" t="s">
        <v>40</v>
      </c>
      <c r="C126" s="17" t="s">
        <v>211</v>
      </c>
      <c r="D126" s="17" t="s">
        <v>41</v>
      </c>
      <c r="E126" s="17"/>
      <c r="F126" s="42">
        <f t="shared" si="10"/>
        <v>4847</v>
      </c>
      <c r="G126" s="42">
        <f t="shared" si="10"/>
        <v>1200</v>
      </c>
      <c r="H126" s="18">
        <f t="shared" si="5"/>
        <v>24.757582009490406</v>
      </c>
    </row>
    <row r="127" spans="1:8" ht="40.5" customHeight="1" outlineLevel="7" x14ac:dyDescent="0.2">
      <c r="A127" s="15" t="s">
        <v>206</v>
      </c>
      <c r="B127" s="16" t="s">
        <v>27</v>
      </c>
      <c r="C127" s="17" t="s">
        <v>211</v>
      </c>
      <c r="D127" s="17" t="s">
        <v>41</v>
      </c>
      <c r="E127" s="17" t="s">
        <v>28</v>
      </c>
      <c r="F127" s="42">
        <f t="shared" si="10"/>
        <v>4847</v>
      </c>
      <c r="G127" s="42">
        <f t="shared" si="10"/>
        <v>1200</v>
      </c>
      <c r="H127" s="18">
        <f t="shared" si="5"/>
        <v>24.757582009490406</v>
      </c>
    </row>
    <row r="128" spans="1:8" ht="26.65" customHeight="1" outlineLevel="7" x14ac:dyDescent="0.2">
      <c r="A128" s="15" t="s">
        <v>207</v>
      </c>
      <c r="B128" s="21" t="s">
        <v>27</v>
      </c>
      <c r="C128" s="20" t="s">
        <v>211</v>
      </c>
      <c r="D128" s="20" t="s">
        <v>41</v>
      </c>
      <c r="E128" s="20" t="s">
        <v>28</v>
      </c>
      <c r="F128" s="43">
        <v>4847</v>
      </c>
      <c r="G128" s="43">
        <v>1200</v>
      </c>
      <c r="H128" s="18">
        <f t="shared" si="5"/>
        <v>24.757582009490406</v>
      </c>
    </row>
    <row r="129" spans="1:8" ht="41.25" customHeight="1" outlineLevel="7" x14ac:dyDescent="0.2">
      <c r="A129" s="15" t="s">
        <v>208</v>
      </c>
      <c r="B129" s="16" t="s">
        <v>215</v>
      </c>
      <c r="C129" s="17" t="s">
        <v>216</v>
      </c>
      <c r="D129" s="17"/>
      <c r="E129" s="17"/>
      <c r="F129" s="42">
        <f>F130+F133</f>
        <v>607674</v>
      </c>
      <c r="G129" s="42">
        <f>G130+G133</f>
        <v>116505.02</v>
      </c>
      <c r="H129" s="18">
        <f t="shared" si="5"/>
        <v>19.172289747463278</v>
      </c>
    </row>
    <row r="130" spans="1:8" ht="53.1" customHeight="1" outlineLevel="3" x14ac:dyDescent="0.2">
      <c r="A130" s="15" t="s">
        <v>209</v>
      </c>
      <c r="B130" s="16" t="s">
        <v>50</v>
      </c>
      <c r="C130" s="17" t="s">
        <v>216</v>
      </c>
      <c r="D130" s="17" t="s">
        <v>51</v>
      </c>
      <c r="E130" s="17"/>
      <c r="F130" s="42">
        <f>F131</f>
        <v>466702</v>
      </c>
      <c r="G130" s="42">
        <f>G131</f>
        <v>93012.6</v>
      </c>
      <c r="H130" s="18">
        <f t="shared" si="5"/>
        <v>19.929762460842252</v>
      </c>
    </row>
    <row r="131" spans="1:8" ht="39.75" customHeight="1" outlineLevel="7" x14ac:dyDescent="0.2">
      <c r="A131" s="15" t="s">
        <v>212</v>
      </c>
      <c r="B131" s="16" t="s">
        <v>219</v>
      </c>
      <c r="C131" s="17" t="s">
        <v>216</v>
      </c>
      <c r="D131" s="17" t="s">
        <v>51</v>
      </c>
      <c r="E131" s="17" t="s">
        <v>220</v>
      </c>
      <c r="F131" s="42">
        <f>F132</f>
        <v>466702</v>
      </c>
      <c r="G131" s="42">
        <f>G132</f>
        <v>93012.6</v>
      </c>
      <c r="H131" s="18">
        <f t="shared" si="5"/>
        <v>19.929762460842252</v>
      </c>
    </row>
    <row r="132" spans="1:8" ht="53.1" customHeight="1" outlineLevel="7" x14ac:dyDescent="0.2">
      <c r="A132" s="15" t="s">
        <v>51</v>
      </c>
      <c r="B132" s="21" t="s">
        <v>219</v>
      </c>
      <c r="C132" s="20" t="s">
        <v>216</v>
      </c>
      <c r="D132" s="20" t="s">
        <v>51</v>
      </c>
      <c r="E132" s="20" t="s">
        <v>220</v>
      </c>
      <c r="F132" s="43">
        <v>466702</v>
      </c>
      <c r="G132" s="43">
        <v>93012.6</v>
      </c>
      <c r="H132" s="18">
        <f t="shared" si="5"/>
        <v>19.929762460842252</v>
      </c>
    </row>
    <row r="133" spans="1:8" ht="53.1" customHeight="1" outlineLevel="7" x14ac:dyDescent="0.2">
      <c r="A133" s="15" t="s">
        <v>213</v>
      </c>
      <c r="B133" s="16" t="s">
        <v>55</v>
      </c>
      <c r="C133" s="17" t="s">
        <v>216</v>
      </c>
      <c r="D133" s="17" t="s">
        <v>56</v>
      </c>
      <c r="E133" s="17"/>
      <c r="F133" s="42">
        <f>F134</f>
        <v>140972</v>
      </c>
      <c r="G133" s="42">
        <f>G134</f>
        <v>23492.42</v>
      </c>
      <c r="H133" s="18">
        <f t="shared" si="5"/>
        <v>16.664600062423744</v>
      </c>
    </row>
    <row r="134" spans="1:8" ht="49.5" customHeight="1" outlineLevel="7" x14ac:dyDescent="0.2">
      <c r="A134" s="15" t="s">
        <v>214</v>
      </c>
      <c r="B134" s="16" t="s">
        <v>219</v>
      </c>
      <c r="C134" s="17" t="s">
        <v>216</v>
      </c>
      <c r="D134" s="17" t="s">
        <v>56</v>
      </c>
      <c r="E134" s="17" t="s">
        <v>220</v>
      </c>
      <c r="F134" s="42">
        <f>F135</f>
        <v>140972</v>
      </c>
      <c r="G134" s="42">
        <f>G135</f>
        <v>23492.42</v>
      </c>
      <c r="H134" s="18">
        <f t="shared" si="5"/>
        <v>16.664600062423744</v>
      </c>
    </row>
    <row r="135" spans="1:8" ht="40.5" customHeight="1" outlineLevel="7" x14ac:dyDescent="0.2">
      <c r="A135" s="15" t="s">
        <v>217</v>
      </c>
      <c r="B135" s="21" t="s">
        <v>219</v>
      </c>
      <c r="C135" s="20" t="s">
        <v>216</v>
      </c>
      <c r="D135" s="20" t="s">
        <v>56</v>
      </c>
      <c r="E135" s="20" t="s">
        <v>220</v>
      </c>
      <c r="F135" s="43">
        <v>140972</v>
      </c>
      <c r="G135" s="43">
        <v>23492.42</v>
      </c>
      <c r="H135" s="18">
        <f t="shared" si="5"/>
        <v>16.664600062423744</v>
      </c>
    </row>
    <row r="136" spans="1:8" ht="42.75" customHeight="1" outlineLevel="7" x14ac:dyDescent="0.2">
      <c r="A136" s="15" t="s">
        <v>218</v>
      </c>
      <c r="B136" s="16" t="s">
        <v>225</v>
      </c>
      <c r="C136" s="17" t="s">
        <v>226</v>
      </c>
      <c r="D136" s="17"/>
      <c r="E136" s="17"/>
      <c r="F136" s="42">
        <f t="shared" ref="F136:G138" si="11">F137</f>
        <v>1701</v>
      </c>
      <c r="G136" s="42">
        <f t="shared" si="11"/>
        <v>1448</v>
      </c>
      <c r="H136" s="18">
        <f t="shared" ref="H136:H164" si="12">G136/F136*100</f>
        <v>85.12639623750735</v>
      </c>
    </row>
    <row r="137" spans="1:8" ht="27.75" customHeight="1" outlineLevel="3" x14ac:dyDescent="0.2">
      <c r="A137" s="15" t="s">
        <v>221</v>
      </c>
      <c r="B137" s="16" t="s">
        <v>185</v>
      </c>
      <c r="C137" s="17" t="s">
        <v>226</v>
      </c>
      <c r="D137" s="17" t="s">
        <v>186</v>
      </c>
      <c r="E137" s="17"/>
      <c r="F137" s="42">
        <f t="shared" si="11"/>
        <v>1701</v>
      </c>
      <c r="G137" s="42">
        <f t="shared" si="11"/>
        <v>1448</v>
      </c>
      <c r="H137" s="18">
        <f t="shared" si="12"/>
        <v>85.12639623750735</v>
      </c>
    </row>
    <row r="138" spans="1:8" ht="18" customHeight="1" outlineLevel="7" x14ac:dyDescent="0.2">
      <c r="A138" s="15" t="s">
        <v>222</v>
      </c>
      <c r="B138" s="16" t="s">
        <v>27</v>
      </c>
      <c r="C138" s="17" t="s">
        <v>226</v>
      </c>
      <c r="D138" s="17" t="s">
        <v>186</v>
      </c>
      <c r="E138" s="17" t="s">
        <v>28</v>
      </c>
      <c r="F138" s="42">
        <f t="shared" si="11"/>
        <v>1701</v>
      </c>
      <c r="G138" s="42">
        <f t="shared" si="11"/>
        <v>1448</v>
      </c>
      <c r="H138" s="18">
        <f t="shared" si="12"/>
        <v>85.12639623750735</v>
      </c>
    </row>
    <row r="139" spans="1:8" ht="26.65" customHeight="1" outlineLevel="7" x14ac:dyDescent="0.2">
      <c r="A139" s="15" t="s">
        <v>223</v>
      </c>
      <c r="B139" s="21" t="s">
        <v>27</v>
      </c>
      <c r="C139" s="20" t="s">
        <v>226</v>
      </c>
      <c r="D139" s="20" t="s">
        <v>186</v>
      </c>
      <c r="E139" s="20" t="s">
        <v>28</v>
      </c>
      <c r="F139" s="43">
        <v>1701</v>
      </c>
      <c r="G139" s="43">
        <v>1448</v>
      </c>
      <c r="H139" s="18">
        <f t="shared" si="12"/>
        <v>85.12639623750735</v>
      </c>
    </row>
    <row r="140" spans="1:8" ht="60.75" customHeight="1" outlineLevel="7" x14ac:dyDescent="0.2">
      <c r="A140" s="15" t="s">
        <v>56</v>
      </c>
      <c r="B140" s="16" t="s">
        <v>231</v>
      </c>
      <c r="C140" s="17" t="s">
        <v>232</v>
      </c>
      <c r="D140" s="17"/>
      <c r="E140" s="17"/>
      <c r="F140" s="42">
        <f>F141+F144+F147+F150</f>
        <v>2664424.15</v>
      </c>
      <c r="G140" s="42">
        <f>G141+G144+G147+G150</f>
        <v>393800.94</v>
      </c>
      <c r="H140" s="18">
        <f t="shared" si="12"/>
        <v>14.77996436866105</v>
      </c>
    </row>
    <row r="141" spans="1:8" ht="43.5" customHeight="1" outlineLevel="3" x14ac:dyDescent="0.2">
      <c r="A141" s="15" t="s">
        <v>224</v>
      </c>
      <c r="B141" s="16" t="s">
        <v>50</v>
      </c>
      <c r="C141" s="17" t="s">
        <v>232</v>
      </c>
      <c r="D141" s="17" t="s">
        <v>51</v>
      </c>
      <c r="E141" s="17"/>
      <c r="F141" s="42">
        <f>F142</f>
        <v>980720</v>
      </c>
      <c r="G141" s="42">
        <f>G142</f>
        <v>188534.94</v>
      </c>
      <c r="H141" s="18">
        <f t="shared" si="12"/>
        <v>19.224135329145934</v>
      </c>
    </row>
    <row r="142" spans="1:8" ht="55.5" customHeight="1" outlineLevel="7" x14ac:dyDescent="0.2">
      <c r="A142" s="15" t="s">
        <v>227</v>
      </c>
      <c r="B142" s="16" t="s">
        <v>235</v>
      </c>
      <c r="C142" s="17" t="s">
        <v>232</v>
      </c>
      <c r="D142" s="17" t="s">
        <v>51</v>
      </c>
      <c r="E142" s="17" t="s">
        <v>236</v>
      </c>
      <c r="F142" s="42">
        <f>F143</f>
        <v>980720</v>
      </c>
      <c r="G142" s="42">
        <f>G143</f>
        <v>188534.94</v>
      </c>
      <c r="H142" s="18">
        <f t="shared" si="12"/>
        <v>19.224135329145934</v>
      </c>
    </row>
    <row r="143" spans="1:8" ht="54" customHeight="1" outlineLevel="7" x14ac:dyDescent="0.2">
      <c r="A143" s="15" t="s">
        <v>228</v>
      </c>
      <c r="B143" s="21" t="s">
        <v>235</v>
      </c>
      <c r="C143" s="20" t="s">
        <v>232</v>
      </c>
      <c r="D143" s="20" t="s">
        <v>51</v>
      </c>
      <c r="E143" s="20" t="s">
        <v>236</v>
      </c>
      <c r="F143" s="43">
        <v>980720</v>
      </c>
      <c r="G143" s="43">
        <v>188534.94</v>
      </c>
      <c r="H143" s="18">
        <f t="shared" si="12"/>
        <v>19.224135329145934</v>
      </c>
    </row>
    <row r="144" spans="1:8" ht="56.25" customHeight="1" outlineLevel="7" x14ac:dyDescent="0.2">
      <c r="A144" s="15" t="s">
        <v>229</v>
      </c>
      <c r="B144" s="16" t="s">
        <v>55</v>
      </c>
      <c r="C144" s="17" t="s">
        <v>232</v>
      </c>
      <c r="D144" s="17" t="s">
        <v>56</v>
      </c>
      <c r="E144" s="17"/>
      <c r="F144" s="42">
        <f>F145</f>
        <v>296760</v>
      </c>
      <c r="G144" s="42">
        <f>G145</f>
        <v>48116.27</v>
      </c>
      <c r="H144" s="18">
        <f t="shared" si="12"/>
        <v>16.213866424046365</v>
      </c>
    </row>
    <row r="145" spans="1:8" ht="44.25" customHeight="1" outlineLevel="7" x14ac:dyDescent="0.2">
      <c r="A145" s="15" t="s">
        <v>230</v>
      </c>
      <c r="B145" s="16" t="s">
        <v>235</v>
      </c>
      <c r="C145" s="17" t="s">
        <v>232</v>
      </c>
      <c r="D145" s="17" t="s">
        <v>56</v>
      </c>
      <c r="E145" s="17" t="s">
        <v>236</v>
      </c>
      <c r="F145" s="42">
        <f>F146</f>
        <v>296760</v>
      </c>
      <c r="G145" s="42">
        <f>G146</f>
        <v>48116.27</v>
      </c>
      <c r="H145" s="18">
        <f t="shared" si="12"/>
        <v>16.213866424046365</v>
      </c>
    </row>
    <row r="146" spans="1:8" ht="46.5" customHeight="1" outlineLevel="7" x14ac:dyDescent="0.2">
      <c r="A146" s="15" t="s">
        <v>233</v>
      </c>
      <c r="B146" s="21" t="s">
        <v>235</v>
      </c>
      <c r="C146" s="20" t="s">
        <v>232</v>
      </c>
      <c r="D146" s="20" t="s">
        <v>56</v>
      </c>
      <c r="E146" s="20" t="s">
        <v>236</v>
      </c>
      <c r="F146" s="43">
        <v>296760</v>
      </c>
      <c r="G146" s="43">
        <v>48116.27</v>
      </c>
      <c r="H146" s="18">
        <f t="shared" si="12"/>
        <v>16.213866424046365</v>
      </c>
    </row>
    <row r="147" spans="1:8" ht="34.5" customHeight="1" outlineLevel="7" x14ac:dyDescent="0.2">
      <c r="A147" s="15" t="s">
        <v>234</v>
      </c>
      <c r="B147" s="16" t="s">
        <v>40</v>
      </c>
      <c r="C147" s="17" t="s">
        <v>232</v>
      </c>
      <c r="D147" s="17" t="s">
        <v>41</v>
      </c>
      <c r="E147" s="17"/>
      <c r="F147" s="42">
        <f>F148</f>
        <v>1376944.15</v>
      </c>
      <c r="G147" s="42">
        <f>G148</f>
        <v>155619.73000000001</v>
      </c>
      <c r="H147" s="18">
        <f t="shared" si="12"/>
        <v>11.301818595910373</v>
      </c>
    </row>
    <row r="148" spans="1:8" ht="53.1" customHeight="1" outlineLevel="7" x14ac:dyDescent="0.2">
      <c r="A148" s="15" t="s">
        <v>237</v>
      </c>
      <c r="B148" s="16" t="s">
        <v>235</v>
      </c>
      <c r="C148" s="17" t="s">
        <v>232</v>
      </c>
      <c r="D148" s="17" t="s">
        <v>41</v>
      </c>
      <c r="E148" s="17" t="s">
        <v>236</v>
      </c>
      <c r="F148" s="42">
        <f>F149</f>
        <v>1376944.15</v>
      </c>
      <c r="G148" s="42">
        <f>G149</f>
        <v>155619.73000000001</v>
      </c>
      <c r="H148" s="18">
        <f t="shared" si="12"/>
        <v>11.301818595910373</v>
      </c>
    </row>
    <row r="149" spans="1:8" ht="45" customHeight="1" outlineLevel="7" x14ac:dyDescent="0.2">
      <c r="A149" s="15" t="s">
        <v>238</v>
      </c>
      <c r="B149" s="21" t="s">
        <v>235</v>
      </c>
      <c r="C149" s="20" t="s">
        <v>232</v>
      </c>
      <c r="D149" s="20" t="s">
        <v>41</v>
      </c>
      <c r="E149" s="20" t="s">
        <v>236</v>
      </c>
      <c r="F149" s="43">
        <v>1376944.15</v>
      </c>
      <c r="G149" s="43">
        <v>155619.73000000001</v>
      </c>
      <c r="H149" s="18">
        <f t="shared" si="12"/>
        <v>11.301818595910373</v>
      </c>
    </row>
    <row r="150" spans="1:8" ht="38.25" customHeight="1" outlineLevel="7" x14ac:dyDescent="0.2">
      <c r="A150" s="15" t="s">
        <v>239</v>
      </c>
      <c r="B150" s="16" t="s">
        <v>185</v>
      </c>
      <c r="C150" s="17" t="s">
        <v>232</v>
      </c>
      <c r="D150" s="17" t="s">
        <v>186</v>
      </c>
      <c r="E150" s="17"/>
      <c r="F150" s="42">
        <f>F151</f>
        <v>10000</v>
      </c>
      <c r="G150" s="42">
        <f>G151</f>
        <v>1530</v>
      </c>
      <c r="H150" s="18">
        <f t="shared" si="12"/>
        <v>15.299999999999999</v>
      </c>
    </row>
    <row r="151" spans="1:8" ht="13.35" customHeight="1" outlineLevel="7" x14ac:dyDescent="0.2">
      <c r="A151" s="15" t="s">
        <v>240</v>
      </c>
      <c r="B151" s="16" t="s">
        <v>235</v>
      </c>
      <c r="C151" s="17" t="s">
        <v>232</v>
      </c>
      <c r="D151" s="17" t="s">
        <v>186</v>
      </c>
      <c r="E151" s="17" t="s">
        <v>236</v>
      </c>
      <c r="F151" s="42">
        <f>F152</f>
        <v>10000</v>
      </c>
      <c r="G151" s="42">
        <f>G152</f>
        <v>1530</v>
      </c>
      <c r="H151" s="18">
        <f t="shared" si="12"/>
        <v>15.299999999999999</v>
      </c>
    </row>
    <row r="152" spans="1:8" ht="50.25" customHeight="1" outlineLevel="7" x14ac:dyDescent="0.2">
      <c r="A152" s="15" t="s">
        <v>241</v>
      </c>
      <c r="B152" s="21" t="s">
        <v>235</v>
      </c>
      <c r="C152" s="20" t="s">
        <v>232</v>
      </c>
      <c r="D152" s="20" t="s">
        <v>186</v>
      </c>
      <c r="E152" s="20" t="s">
        <v>236</v>
      </c>
      <c r="F152" s="43">
        <v>10000</v>
      </c>
      <c r="G152" s="43">
        <v>1530</v>
      </c>
      <c r="H152" s="18">
        <f t="shared" si="12"/>
        <v>15.299999999999999</v>
      </c>
    </row>
    <row r="153" spans="1:8" ht="40.5" customHeight="1" outlineLevel="7" x14ac:dyDescent="0.2">
      <c r="A153" s="15" t="s">
        <v>242</v>
      </c>
      <c r="B153" s="16" t="s">
        <v>248</v>
      </c>
      <c r="C153" s="17" t="s">
        <v>249</v>
      </c>
      <c r="D153" s="17"/>
      <c r="E153" s="17"/>
      <c r="F153" s="42">
        <v>5000</v>
      </c>
      <c r="G153" s="42">
        <v>0</v>
      </c>
      <c r="H153" s="18">
        <f t="shared" si="12"/>
        <v>0</v>
      </c>
    </row>
    <row r="154" spans="1:8" ht="30.75" customHeight="1" outlineLevel="3" x14ac:dyDescent="0.2">
      <c r="A154" s="15" t="s">
        <v>243</v>
      </c>
      <c r="B154" s="16" t="s">
        <v>251</v>
      </c>
      <c r="C154" s="17" t="s">
        <v>249</v>
      </c>
      <c r="D154" s="17" t="s">
        <v>252</v>
      </c>
      <c r="E154" s="17"/>
      <c r="F154" s="42">
        <v>5000</v>
      </c>
      <c r="G154" s="42">
        <v>0</v>
      </c>
      <c r="H154" s="18">
        <f t="shared" si="12"/>
        <v>0</v>
      </c>
    </row>
    <row r="155" spans="1:8" ht="13.35" customHeight="1" outlineLevel="7" x14ac:dyDescent="0.2">
      <c r="A155" s="15" t="s">
        <v>244</v>
      </c>
      <c r="B155" s="16" t="s">
        <v>254</v>
      </c>
      <c r="C155" s="17" t="s">
        <v>249</v>
      </c>
      <c r="D155" s="17" t="s">
        <v>252</v>
      </c>
      <c r="E155" s="17" t="s">
        <v>255</v>
      </c>
      <c r="F155" s="42">
        <v>5000</v>
      </c>
      <c r="G155" s="42">
        <v>0</v>
      </c>
      <c r="H155" s="18">
        <f t="shared" si="12"/>
        <v>0</v>
      </c>
    </row>
    <row r="156" spans="1:8" ht="13.35" customHeight="1" outlineLevel="7" x14ac:dyDescent="0.2">
      <c r="A156" s="15" t="s">
        <v>245</v>
      </c>
      <c r="B156" s="21" t="s">
        <v>254</v>
      </c>
      <c r="C156" s="20" t="s">
        <v>249</v>
      </c>
      <c r="D156" s="20" t="s">
        <v>252</v>
      </c>
      <c r="E156" s="20" t="s">
        <v>255</v>
      </c>
      <c r="F156" s="43">
        <v>5000</v>
      </c>
      <c r="G156" s="43">
        <v>0</v>
      </c>
      <c r="H156" s="18">
        <f t="shared" si="12"/>
        <v>0</v>
      </c>
    </row>
    <row r="157" spans="1:8" ht="40.5" customHeight="1" outlineLevel="7" x14ac:dyDescent="0.2">
      <c r="A157" s="15" t="s">
        <v>246</v>
      </c>
      <c r="B157" s="16" t="s">
        <v>258</v>
      </c>
      <c r="C157" s="17" t="s">
        <v>259</v>
      </c>
      <c r="D157" s="17"/>
      <c r="E157" s="17"/>
      <c r="F157" s="42">
        <f t="shared" ref="F157:G159" si="13">F158</f>
        <v>95000</v>
      </c>
      <c r="G157" s="42">
        <f t="shared" si="13"/>
        <v>0</v>
      </c>
      <c r="H157" s="18">
        <f t="shared" si="12"/>
        <v>0</v>
      </c>
    </row>
    <row r="158" spans="1:8" ht="18.75" customHeight="1" outlineLevel="3" x14ac:dyDescent="0.2">
      <c r="A158" s="15" t="s">
        <v>247</v>
      </c>
      <c r="B158" s="16" t="s">
        <v>260</v>
      </c>
      <c r="C158" s="17" t="s">
        <v>259</v>
      </c>
      <c r="D158" s="17" t="s">
        <v>261</v>
      </c>
      <c r="E158" s="17"/>
      <c r="F158" s="42">
        <f t="shared" si="13"/>
        <v>95000</v>
      </c>
      <c r="G158" s="42">
        <f t="shared" si="13"/>
        <v>0</v>
      </c>
      <c r="H158" s="18">
        <f t="shared" si="12"/>
        <v>0</v>
      </c>
    </row>
    <row r="159" spans="1:8" ht="18.75" customHeight="1" outlineLevel="7" x14ac:dyDescent="0.2">
      <c r="A159" s="15" t="s">
        <v>250</v>
      </c>
      <c r="B159" s="16" t="s">
        <v>27</v>
      </c>
      <c r="C159" s="17" t="s">
        <v>259</v>
      </c>
      <c r="D159" s="17" t="s">
        <v>261</v>
      </c>
      <c r="E159" s="17" t="s">
        <v>28</v>
      </c>
      <c r="F159" s="42">
        <f t="shared" si="13"/>
        <v>95000</v>
      </c>
      <c r="G159" s="42">
        <f t="shared" si="13"/>
        <v>0</v>
      </c>
      <c r="H159" s="18">
        <f t="shared" si="12"/>
        <v>0</v>
      </c>
    </row>
    <row r="160" spans="1:8" ht="26.65" customHeight="1" outlineLevel="7" x14ac:dyDescent="0.2">
      <c r="A160" s="15" t="s">
        <v>253</v>
      </c>
      <c r="B160" s="21" t="s">
        <v>27</v>
      </c>
      <c r="C160" s="20" t="s">
        <v>259</v>
      </c>
      <c r="D160" s="20" t="s">
        <v>261</v>
      </c>
      <c r="E160" s="20" t="s">
        <v>28</v>
      </c>
      <c r="F160" s="43">
        <v>95000</v>
      </c>
      <c r="G160" s="43">
        <v>0</v>
      </c>
      <c r="H160" s="18">
        <f t="shared" si="12"/>
        <v>0</v>
      </c>
    </row>
    <row r="161" spans="1:8" ht="70.5" customHeight="1" outlineLevel="7" x14ac:dyDescent="0.2">
      <c r="A161" s="15" t="s">
        <v>256</v>
      </c>
      <c r="B161" s="38" t="s">
        <v>276</v>
      </c>
      <c r="C161" s="36">
        <v>330095350</v>
      </c>
      <c r="D161" s="30"/>
      <c r="E161" s="30"/>
      <c r="F161" s="45">
        <f>F162</f>
        <v>171864</v>
      </c>
      <c r="G161" s="45">
        <f>G162</f>
        <v>0</v>
      </c>
      <c r="H161" s="40">
        <f t="shared" si="12"/>
        <v>0</v>
      </c>
    </row>
    <row r="162" spans="1:8" ht="39" customHeight="1" x14ac:dyDescent="0.2">
      <c r="A162" s="15" t="s">
        <v>257</v>
      </c>
      <c r="B162" s="39" t="s">
        <v>277</v>
      </c>
      <c r="C162" s="36">
        <v>330095350</v>
      </c>
      <c r="D162" s="29" t="s">
        <v>18</v>
      </c>
      <c r="E162" s="29"/>
      <c r="F162" s="45">
        <f>F163</f>
        <v>171864</v>
      </c>
      <c r="G162" s="45">
        <f>G163</f>
        <v>0</v>
      </c>
      <c r="H162" s="40">
        <f t="shared" si="12"/>
        <v>0</v>
      </c>
    </row>
    <row r="163" spans="1:8" ht="24" customHeight="1" x14ac:dyDescent="0.2">
      <c r="A163" s="15" t="s">
        <v>284</v>
      </c>
      <c r="B163" s="35" t="s">
        <v>278</v>
      </c>
      <c r="C163" s="37">
        <v>330095350</v>
      </c>
      <c r="D163" s="25" t="s">
        <v>18</v>
      </c>
      <c r="E163" s="25" t="s">
        <v>275</v>
      </c>
      <c r="F163" s="47">
        <v>171864</v>
      </c>
      <c r="G163" s="47">
        <v>0</v>
      </c>
      <c r="H163" s="18">
        <f t="shared" si="12"/>
        <v>0</v>
      </c>
    </row>
    <row r="164" spans="1:8" ht="12.75" customHeight="1" x14ac:dyDescent="0.2">
      <c r="A164" s="15" t="s">
        <v>285</v>
      </c>
      <c r="B164" s="22" t="s">
        <v>270</v>
      </c>
      <c r="C164" s="23"/>
      <c r="D164" s="23"/>
      <c r="E164" s="23"/>
      <c r="F164" s="48">
        <f>F12</f>
        <v>8757124.1500000004</v>
      </c>
      <c r="G164" s="48">
        <f>G12</f>
        <v>1247236.98</v>
      </c>
      <c r="H164" s="18">
        <f t="shared" si="12"/>
        <v>14.242540800337974</v>
      </c>
    </row>
  </sheetData>
  <mergeCells count="8">
    <mergeCell ref="A10:G10"/>
    <mergeCell ref="F1:G1"/>
    <mergeCell ref="F2:G2"/>
    <mergeCell ref="F3:G3"/>
    <mergeCell ref="F4:G4"/>
    <mergeCell ref="A6:H6"/>
    <mergeCell ref="A7:G7"/>
    <mergeCell ref="A9:G9"/>
  </mergeCells>
  <pageMargins left="0.74803149606299213" right="0.74803149606299213" top="0.98425196850393704" bottom="0.98425196850393704" header="0.51181102362204722" footer="0.51181102362204722"/>
  <pageSetup paperSize="9"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rep:2.41.2.80</dc:description>
  <cp:lastModifiedBy>Ермилова ТЕ</cp:lastModifiedBy>
  <cp:lastPrinted>2018-04-19T08:41:57Z</cp:lastPrinted>
  <dcterms:created xsi:type="dcterms:W3CDTF">2017-04-19T09:35:28Z</dcterms:created>
  <dcterms:modified xsi:type="dcterms:W3CDTF">2018-06-07T02:41:48Z</dcterms:modified>
</cp:coreProperties>
</file>