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330" windowWidth="14940" windowHeight="9090"/>
  </bookViews>
  <sheets>
    <sheet name="Бюджет" sheetId="1" r:id="rId1"/>
  </sheets>
  <definedNames>
    <definedName name="LAST_CELL" localSheetId="0">Бюджет!$J$200</definedName>
  </definedNames>
  <calcPr calcId="145621"/>
</workbook>
</file>

<file path=xl/calcChain.xml><?xml version="1.0" encoding="utf-8"?>
<calcChain xmlns="http://schemas.openxmlformats.org/spreadsheetml/2006/main">
  <c r="H173" i="1" l="1"/>
  <c r="H174" i="1"/>
  <c r="G172" i="1"/>
  <c r="G171" i="1" s="1"/>
  <c r="F172" i="1"/>
  <c r="F171" i="1" s="1"/>
  <c r="H109" i="1"/>
  <c r="G108" i="1"/>
  <c r="G107" i="1" s="1"/>
  <c r="F108" i="1"/>
  <c r="F107" i="1" s="1"/>
  <c r="F106" i="1" s="1"/>
  <c r="H105" i="1"/>
  <c r="G104" i="1"/>
  <c r="F104" i="1"/>
  <c r="F103" i="1" s="1"/>
  <c r="F102" i="1" s="1"/>
  <c r="H84" i="1"/>
  <c r="G82" i="1"/>
  <c r="G83" i="1"/>
  <c r="F83" i="1"/>
  <c r="F82" i="1" s="1"/>
  <c r="F81" i="1" s="1"/>
  <c r="G59" i="1"/>
  <c r="G58" i="1" s="1"/>
  <c r="H42" i="1"/>
  <c r="G41" i="1"/>
  <c r="G40" i="1" s="1"/>
  <c r="F41" i="1"/>
  <c r="F40" i="1" s="1"/>
  <c r="H39" i="1"/>
  <c r="G38" i="1"/>
  <c r="F38" i="1"/>
  <c r="H36" i="1"/>
  <c r="G35" i="1"/>
  <c r="F35" i="1"/>
  <c r="F34" i="1" s="1"/>
  <c r="H33" i="1"/>
  <c r="G32" i="1"/>
  <c r="F32" i="1"/>
  <c r="H171" i="1" l="1"/>
  <c r="H40" i="1"/>
  <c r="H172" i="1"/>
  <c r="H83" i="1"/>
  <c r="H104" i="1"/>
  <c r="H82" i="1"/>
  <c r="G106" i="1"/>
  <c r="H106" i="1" s="1"/>
  <c r="H107" i="1"/>
  <c r="G81" i="1"/>
  <c r="H81" i="1" s="1"/>
  <c r="F37" i="1"/>
  <c r="G103" i="1"/>
  <c r="H108" i="1"/>
  <c r="H35" i="1"/>
  <c r="H38" i="1"/>
  <c r="H41" i="1"/>
  <c r="H32" i="1"/>
  <c r="F31" i="1"/>
  <c r="G37" i="1"/>
  <c r="H37" i="1" s="1"/>
  <c r="G34" i="1"/>
  <c r="H34" i="1" s="1"/>
  <c r="G31" i="1"/>
  <c r="G95" i="1"/>
  <c r="G94" i="1" s="1"/>
  <c r="G93" i="1" s="1"/>
  <c r="G91" i="1"/>
  <c r="G22" i="1"/>
  <c r="G16" i="1"/>
  <c r="G134" i="1"/>
  <c r="G133" i="1" s="1"/>
  <c r="F134" i="1"/>
  <c r="F133" i="1" s="1"/>
  <c r="G193" i="1"/>
  <c r="G192" i="1" s="1"/>
  <c r="F193" i="1"/>
  <c r="G175" i="1"/>
  <c r="G164" i="1"/>
  <c r="G168" i="1"/>
  <c r="F164" i="1"/>
  <c r="H169" i="1"/>
  <c r="H177" i="1"/>
  <c r="H176" i="1"/>
  <c r="F175" i="1"/>
  <c r="G102" i="1" l="1"/>
  <c r="H102" i="1" s="1"/>
  <c r="H103" i="1"/>
  <c r="H31" i="1"/>
  <c r="H175" i="1"/>
  <c r="H23" i="1"/>
  <c r="H27" i="1"/>
  <c r="G75" i="1" l="1"/>
  <c r="G74" i="1" s="1"/>
  <c r="G73" i="1" s="1"/>
  <c r="H166" i="1"/>
  <c r="F168" i="1"/>
  <c r="H170" i="1"/>
  <c r="F22" i="1"/>
  <c r="F21" i="1" l="1"/>
  <c r="H22" i="1"/>
  <c r="F192" i="1"/>
  <c r="H194" i="1"/>
  <c r="G145" i="1"/>
  <c r="G144" i="1" s="1"/>
  <c r="F145" i="1"/>
  <c r="F144" i="1" s="1"/>
  <c r="G142" i="1"/>
  <c r="G141" i="1" s="1"/>
  <c r="F142" i="1"/>
  <c r="F141" i="1" s="1"/>
  <c r="G139" i="1"/>
  <c r="G138" i="1" s="1"/>
  <c r="F139" i="1"/>
  <c r="F138" i="1" s="1"/>
  <c r="G190" i="1"/>
  <c r="G189" i="1" s="1"/>
  <c r="G188" i="1" s="1"/>
  <c r="F190" i="1"/>
  <c r="F189" i="1" s="1"/>
  <c r="F188" i="1" s="1"/>
  <c r="G181" i="1"/>
  <c r="F182" i="1"/>
  <c r="F181" i="1" s="1"/>
  <c r="G179" i="1"/>
  <c r="G178" i="1" s="1"/>
  <c r="F179" i="1"/>
  <c r="F178" i="1" s="1"/>
  <c r="G167" i="1"/>
  <c r="G163" i="1" s="1"/>
  <c r="F167" i="1"/>
  <c r="F163" i="1" s="1"/>
  <c r="G160" i="1"/>
  <c r="G159" i="1" s="1"/>
  <c r="G158" i="1" s="1"/>
  <c r="F160" i="1"/>
  <c r="F159" i="1" s="1"/>
  <c r="F158" i="1" s="1"/>
  <c r="G153" i="1"/>
  <c r="G152" i="1" s="1"/>
  <c r="G156" i="1"/>
  <c r="G155" i="1" s="1"/>
  <c r="F156" i="1"/>
  <c r="F155" i="1" s="1"/>
  <c r="F153" i="1"/>
  <c r="F152" i="1" s="1"/>
  <c r="G149" i="1"/>
  <c r="G148" i="1" s="1"/>
  <c r="G147" i="1" s="1"/>
  <c r="F149" i="1"/>
  <c r="F148" i="1" s="1"/>
  <c r="F147" i="1" s="1"/>
  <c r="G127" i="1"/>
  <c r="G126" i="1" s="1"/>
  <c r="F127" i="1"/>
  <c r="F126" i="1" s="1"/>
  <c r="G130" i="1"/>
  <c r="G129" i="1" s="1"/>
  <c r="F130" i="1"/>
  <c r="F129" i="1" s="1"/>
  <c r="H128" i="1"/>
  <c r="G124" i="1"/>
  <c r="G123" i="1" s="1"/>
  <c r="F124" i="1"/>
  <c r="F123" i="1" s="1"/>
  <c r="F91" i="1"/>
  <c r="F90" i="1" s="1"/>
  <c r="G15" i="1"/>
  <c r="G14" i="1" s="1"/>
  <c r="G13" i="1" s="1"/>
  <c r="F16" i="1"/>
  <c r="F15" i="1" s="1"/>
  <c r="F14" i="1" s="1"/>
  <c r="H89" i="1"/>
  <c r="G88" i="1"/>
  <c r="F88" i="1"/>
  <c r="F87" i="1" s="1"/>
  <c r="F86" i="1" s="1"/>
  <c r="G118" i="1"/>
  <c r="G117" i="1" s="1"/>
  <c r="F118" i="1"/>
  <c r="F117" i="1" s="1"/>
  <c r="G115" i="1"/>
  <c r="G114" i="1" s="1"/>
  <c r="F115" i="1"/>
  <c r="F114" i="1" s="1"/>
  <c r="G112" i="1"/>
  <c r="G111" i="1" s="1"/>
  <c r="F112" i="1"/>
  <c r="F111" i="1" s="1"/>
  <c r="G100" i="1"/>
  <c r="G99" i="1" s="1"/>
  <c r="G98" i="1" s="1"/>
  <c r="F100" i="1"/>
  <c r="F99" i="1" s="1"/>
  <c r="F98" i="1" s="1"/>
  <c r="F151" i="1" l="1"/>
  <c r="G110" i="1"/>
  <c r="G97" i="1" s="1"/>
  <c r="F162" i="1"/>
  <c r="G162" i="1"/>
  <c r="G151" i="1"/>
  <c r="F20" i="1"/>
  <c r="H20" i="1" s="1"/>
  <c r="H21" i="1"/>
  <c r="F13" i="1"/>
  <c r="F12" i="1" s="1"/>
  <c r="H193" i="1"/>
  <c r="H192" i="1"/>
  <c r="G122" i="1"/>
  <c r="G121" i="1" s="1"/>
  <c r="G120" i="1" s="1"/>
  <c r="H91" i="1"/>
  <c r="G137" i="1"/>
  <c r="F137" i="1"/>
  <c r="G90" i="1"/>
  <c r="H90" i="1" s="1"/>
  <c r="H129" i="1"/>
  <c r="F122" i="1"/>
  <c r="F121" i="1" s="1"/>
  <c r="F120" i="1" s="1"/>
  <c r="H127" i="1"/>
  <c r="H88" i="1"/>
  <c r="G87" i="1"/>
  <c r="F110" i="1"/>
  <c r="F97" i="1" s="1"/>
  <c r="G136" i="1" l="1"/>
  <c r="G132" i="1" s="1"/>
  <c r="F136" i="1"/>
  <c r="F132" i="1" s="1"/>
  <c r="H87" i="1"/>
  <c r="G86" i="1"/>
  <c r="H86" i="1" s="1"/>
  <c r="F95" i="1"/>
  <c r="F94" i="1" s="1"/>
  <c r="F93" i="1" s="1"/>
  <c r="F85" i="1" s="1"/>
  <c r="G71" i="1"/>
  <c r="G70" i="1" s="1"/>
  <c r="G69" i="1" s="1"/>
  <c r="G67" i="1"/>
  <c r="G66" i="1" s="1"/>
  <c r="G65" i="1" s="1"/>
  <c r="G61" i="1"/>
  <c r="G57" i="1"/>
  <c r="F63" i="1"/>
  <c r="F62" i="1" s="1"/>
  <c r="F61" i="1" s="1"/>
  <c r="F59" i="1"/>
  <c r="F58" i="1" s="1"/>
  <c r="F57" i="1" s="1"/>
  <c r="F67" i="1"/>
  <c r="F66" i="1" s="1"/>
  <c r="F65" i="1" s="1"/>
  <c r="F71" i="1"/>
  <c r="F70" i="1" s="1"/>
  <c r="F69" i="1" s="1"/>
  <c r="F79" i="1"/>
  <c r="F78" i="1" s="1"/>
  <c r="F77" i="1" s="1"/>
  <c r="F75" i="1"/>
  <c r="F74" i="1" s="1"/>
  <c r="F73" i="1" s="1"/>
  <c r="G48" i="1"/>
  <c r="G47" i="1" s="1"/>
  <c r="G46" i="1" s="1"/>
  <c r="F48" i="1"/>
  <c r="F47" i="1" s="1"/>
  <c r="F46" i="1" s="1"/>
  <c r="G29" i="1"/>
  <c r="G28" i="1" s="1"/>
  <c r="F29" i="1"/>
  <c r="F28" i="1" s="1"/>
  <c r="G44" i="1"/>
  <c r="G43" i="1" s="1"/>
  <c r="F44" i="1"/>
  <c r="F43" i="1" s="1"/>
  <c r="G26" i="1"/>
  <c r="G25" i="1" s="1"/>
  <c r="F26" i="1"/>
  <c r="G12" i="1"/>
  <c r="G24" i="1" l="1"/>
  <c r="G56" i="1"/>
  <c r="F56" i="1"/>
  <c r="F55" i="1" s="1"/>
  <c r="H26" i="1"/>
  <c r="F25" i="1"/>
  <c r="G85" i="1"/>
  <c r="H12" i="1"/>
  <c r="H13" i="1"/>
  <c r="H14" i="1"/>
  <c r="H15" i="1"/>
  <c r="H16" i="1"/>
  <c r="H17" i="1"/>
  <c r="H28" i="1"/>
  <c r="H29" i="1"/>
  <c r="H30" i="1"/>
  <c r="H43" i="1"/>
  <c r="H44" i="1"/>
  <c r="H45" i="1"/>
  <c r="H46" i="1"/>
  <c r="H47" i="1"/>
  <c r="H48" i="1"/>
  <c r="H49" i="1"/>
  <c r="H50" i="1"/>
  <c r="H51" i="1"/>
  <c r="H52" i="1"/>
  <c r="H53" i="1"/>
  <c r="H54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93" i="1"/>
  <c r="H94" i="1"/>
  <c r="H95" i="1"/>
  <c r="H96" i="1"/>
  <c r="H97" i="1"/>
  <c r="H98" i="1"/>
  <c r="H99" i="1"/>
  <c r="H100" i="1"/>
  <c r="H101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30" i="1"/>
  <c r="H131" i="1"/>
  <c r="H132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7" i="1"/>
  <c r="H168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F24" i="1" l="1"/>
  <c r="F19" i="1" s="1"/>
  <c r="F18" i="1" s="1"/>
  <c r="F11" i="1" s="1"/>
  <c r="F197" i="1" s="1"/>
  <c r="H85" i="1"/>
  <c r="G55" i="1"/>
  <c r="G19" i="1"/>
  <c r="G18" i="1" s="1"/>
  <c r="H24" i="1"/>
  <c r="H25" i="1"/>
  <c r="H56" i="1"/>
  <c r="G11" i="1" l="1"/>
  <c r="G197" i="1" s="1"/>
  <c r="H197" i="1" s="1"/>
  <c r="H18" i="1"/>
  <c r="H19" i="1"/>
  <c r="H55" i="1"/>
  <c r="H11" i="1" l="1"/>
</calcChain>
</file>

<file path=xl/sharedStrings.xml><?xml version="1.0" encoding="utf-8"?>
<sst xmlns="http://schemas.openxmlformats.org/spreadsheetml/2006/main" count="816" uniqueCount="341">
  <si>
    <t>№ п/п</t>
  </si>
  <si>
    <t>Наименование кода</t>
  </si>
  <si>
    <t>КЦСР</t>
  </si>
  <si>
    <t>КВР</t>
  </si>
  <si>
    <t>КФСР</t>
  </si>
  <si>
    <t>1</t>
  </si>
  <si>
    <t>0000000000</t>
  </si>
  <si>
    <t>2</t>
  </si>
  <si>
    <t>Муниципальная программа "Содействие развитию органов местного самоуправления, реализация полномочий администрации Белоярского сельсовета"</t>
  </si>
  <si>
    <t>0100000000</t>
  </si>
  <si>
    <t>3</t>
  </si>
  <si>
    <t>Отдельные мероприятия муниципальной программы "Содействие развитию органов местного самоуправления, реализация полномочий администрации Белоярского сельсовета"</t>
  </si>
  <si>
    <t>0190000000</t>
  </si>
  <si>
    <t>4</t>
  </si>
  <si>
    <t>Межбюджетные трансферты на осуществление руководства и управления в сфере установленных функций органов местного самоуправления поселений, переданных на уровень муниципального района в рамках отдельных мероприятий муниципальной программы "Содействие развитию органов местного самоуправления. реализация полномочий администрации Белоярского сельсовета"</t>
  </si>
  <si>
    <t>0190090280</t>
  </si>
  <si>
    <t>5</t>
  </si>
  <si>
    <t>Иные межбюджетные трансферты</t>
  </si>
  <si>
    <t>540</t>
  </si>
  <si>
    <t>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</si>
  <si>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</si>
  <si>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7</t>
  </si>
  <si>
    <t>Другие общегосударственные вопросы</t>
  </si>
  <si>
    <t>0113</t>
  </si>
  <si>
    <t>12</t>
  </si>
  <si>
    <t>Муниципальная программа "Защита населения и территории Белоярского сельсовета от чрезвычайных ситуаций природного и техногенного характера"</t>
  </si>
  <si>
    <t>0200000000</t>
  </si>
  <si>
    <t>13</t>
  </si>
  <si>
    <t>Подпрограмма "Обеспечение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</si>
  <si>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0210000000</t>
  </si>
  <si>
    <t>14</t>
  </si>
  <si>
    <t>Расходы за счет средств краевой субсидии на обеспечение первичных мер пожарной безопасности в рамках подпрограммы "Обеспечение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</si>
  <si>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0210074120</t>
  </si>
  <si>
    <t>15</t>
  </si>
  <si>
    <t>Прочая закупка товаров, работ и услуг для обеспечения государственных (муниципальных) нужд</t>
  </si>
  <si>
    <t>244</t>
  </si>
  <si>
    <t>16</t>
  </si>
  <si>
    <t>Обеспечение пожарной безопасности</t>
  </si>
  <si>
    <t>0310</t>
  </si>
  <si>
    <t>17</t>
  </si>
  <si>
    <t>Опашка территорий сельсовета в рамках подпрограммы "Обеспечение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</si>
  <si>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0210093130</t>
  </si>
  <si>
    <t>19</t>
  </si>
  <si>
    <t>Фонд оплаты труда государственных (муниципальных) органов</t>
  </si>
  <si>
    <t>121</t>
  </si>
  <si>
    <t>20</t>
  </si>
  <si>
    <t>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</si>
  <si>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</si>
  <si>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</si>
  <si>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23</t>
  </si>
  <si>
    <t>24</t>
  </si>
  <si>
    <t>25</t>
  </si>
  <si>
    <t>26</t>
  </si>
  <si>
    <t>27</t>
  </si>
  <si>
    <t>28</t>
  </si>
  <si>
    <t>Софинансирование за счет средств поселения расходов на обеспечение первичных мер пожарной безопасности в рамках подпрограммы "Обеспечение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</si>
  <si>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02100S4120</t>
  </si>
  <si>
    <t>29</t>
  </si>
  <si>
    <t>30</t>
  </si>
  <si>
    <t>31</t>
  </si>
  <si>
    <t>32</t>
  </si>
  <si>
    <t>Подпрограмма "Профилактика терроризма и экстремизма на территории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</si>
  <si>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0220000000</t>
  </si>
  <si>
    <t>33</t>
  </si>
  <si>
    <t>Мероприятия по противодействию терроризму и экстремизму на территории Белоярского сельсовета в рамках подпрограммы "Профилактика терроризма и экстремизма на территории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</si>
  <si>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0220091170</t>
  </si>
  <si>
    <t>34</t>
  </si>
  <si>
    <t>35</t>
  </si>
  <si>
    <t>36</t>
  </si>
  <si>
    <t>37</t>
  </si>
  <si>
    <t>Муниципальная программа "Организация комплексного благоустройства на территории Белоярского сельсовета"</t>
  </si>
  <si>
    <t>0300000000</t>
  </si>
  <si>
    <t>38</t>
  </si>
  <si>
    <t>Подпрограмма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</si>
  <si>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0310000000</t>
  </si>
  <si>
    <t>Дорожное хозяйство (дорожные фонды)</t>
  </si>
  <si>
    <t>0409</t>
  </si>
  <si>
    <t>43</t>
  </si>
  <si>
    <t>Расходы за счет средств краевой субсидии на содержание автомобильных дорог общего пользования местного значения за счет средств дорожного фонда Красноярского края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</si>
  <si>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0310075080</t>
  </si>
  <si>
    <t>44</t>
  </si>
  <si>
    <t>45</t>
  </si>
  <si>
    <t>46</t>
  </si>
  <si>
    <t>47</t>
  </si>
  <si>
    <t>Расходы за счет средств краевой субсидии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</si>
  <si>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0310075090</t>
  </si>
  <si>
    <t>48</t>
  </si>
  <si>
    <t>49</t>
  </si>
  <si>
    <t>50</t>
  </si>
  <si>
    <t>51</t>
  </si>
  <si>
    <t>Содержание дорог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</si>
  <si>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0310094090</t>
  </si>
  <si>
    <t>52</t>
  </si>
  <si>
    <t>53</t>
  </si>
  <si>
    <t>54</t>
  </si>
  <si>
    <t>55</t>
  </si>
  <si>
    <t>Расходы на осуществление мероприятий по содержанию сети внутрипоселковых дорог общего пользования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</si>
  <si>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0310094130</t>
  </si>
  <si>
    <t>56</t>
  </si>
  <si>
    <t>57</t>
  </si>
  <si>
    <t>58</t>
  </si>
  <si>
    <t>59</t>
  </si>
  <si>
    <t>60</t>
  </si>
  <si>
    <t>Софинансирование расходов за счет средств поселения на содержание автомобильных дорог общего пользования местного значения за счет средств дорожного фонда Красноярского края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</si>
  <si>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03100S5080</t>
  </si>
  <si>
    <t>64</t>
  </si>
  <si>
    <t>65</t>
  </si>
  <si>
    <t>66</t>
  </si>
  <si>
    <t>67</t>
  </si>
  <si>
    <t>Софинансирование за счет средств поселения расходов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</si>
  <si>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03100S5090</t>
  </si>
  <si>
    <t>68</t>
  </si>
  <si>
    <t>69</t>
  </si>
  <si>
    <t>70</t>
  </si>
  <si>
    <t>71</t>
  </si>
  <si>
    <t>Подпрограмма "Содержание уличного освещения на территории сельсовета" муниципальной программы "Организация комплексного благоустройства на территории Белоярского сельсовета"</t>
  </si>
  <si>
    <t>0320000000</t>
  </si>
  <si>
    <t>72</t>
  </si>
  <si>
    <t>Расходы на содержание уличного освещения в рамках подпрограммы "Содержание уличного освещения на территории сельсовета" муниципальной программы "Организация комплексного благоустройства на территории Белоярского сельсовета"</t>
  </si>
  <si>
    <t>0320095310</t>
  </si>
  <si>
    <t>73</t>
  </si>
  <si>
    <t>74</t>
  </si>
  <si>
    <t>Благоустройство</t>
  </si>
  <si>
    <t>0503</t>
  </si>
  <si>
    <t>75</t>
  </si>
  <si>
    <t>76</t>
  </si>
  <si>
    <t>Подпрограмма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</t>
  </si>
  <si>
    <t>0330000000</t>
  </si>
  <si>
    <t>77</t>
  </si>
  <si>
    <t>Мероприятия по поддержке муниципального жилого фонда в рамках подпрограммы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</t>
  </si>
  <si>
    <t>0330095110</t>
  </si>
  <si>
    <t>78</t>
  </si>
  <si>
    <t>79</t>
  </si>
  <si>
    <t>Жилищное хозяйство</t>
  </si>
  <si>
    <t>0501</t>
  </si>
  <si>
    <t>80</t>
  </si>
  <si>
    <t>81</t>
  </si>
  <si>
    <t>82</t>
  </si>
  <si>
    <t>83</t>
  </si>
  <si>
    <t>84</t>
  </si>
  <si>
    <t>85</t>
  </si>
  <si>
    <t>Расходы по благоустройству территории в рамках подпрограммы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</t>
  </si>
  <si>
    <t>0330095350</t>
  </si>
  <si>
    <t>86</t>
  </si>
  <si>
    <t>87</t>
  </si>
  <si>
    <t>Другие вопросы в области жилищно-коммунального хозяйства</t>
  </si>
  <si>
    <t>0505</t>
  </si>
  <si>
    <t>88</t>
  </si>
  <si>
    <t>89</t>
  </si>
  <si>
    <t>90</t>
  </si>
  <si>
    <t>91</t>
  </si>
  <si>
    <t>92</t>
  </si>
  <si>
    <t>93</t>
  </si>
  <si>
    <t>94</t>
  </si>
  <si>
    <t>95</t>
  </si>
  <si>
    <t>Непрограммные расходы Белоярского сельского Совета депутатов</t>
  </si>
  <si>
    <t>7100000000</t>
  </si>
  <si>
    <t>96</t>
  </si>
  <si>
    <t>Функционирование Белоярского сельского Совета депутатов в рамках непрограммных расходов Белоярского сельского Совета депутатов</t>
  </si>
  <si>
    <t>7110000000</t>
  </si>
  <si>
    <t>97</t>
  </si>
  <si>
    <t>Депутаты, осуществляющие свои полномочия на постоянной основе в рамках непрограммных расходов Белоярского сельского Совета депутатов</t>
  </si>
  <si>
    <t>7110090120</t>
  </si>
  <si>
    <t>98</t>
  </si>
  <si>
    <t>99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</si>
  <si>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</si>
  <si>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</si>
  <si>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100</t>
  </si>
  <si>
    <t>101</t>
  </si>
  <si>
    <t>102</t>
  </si>
  <si>
    <t>103</t>
  </si>
  <si>
    <t>104</t>
  </si>
  <si>
    <t>Уплата иных платежей</t>
  </si>
  <si>
    <t>853</t>
  </si>
  <si>
    <t>105</t>
  </si>
  <si>
    <t>106</t>
  </si>
  <si>
    <t>107</t>
  </si>
  <si>
    <t>Непрограммные расходы Администрации Белоярского сельсовета</t>
  </si>
  <si>
    <t>7200000000</t>
  </si>
  <si>
    <t>108</t>
  </si>
  <si>
    <t>Функционирование Администрации Белоярского сельсовета в рамках непрограммных расходов Администрации Белоярского сельсовета</t>
  </si>
  <si>
    <t>7210000000</t>
  </si>
  <si>
    <t>109</t>
  </si>
  <si>
    <t>Осуществление первичного воинского учета на территориях, где отсутствуют военные комиссариаты в рамках непрограммных расходов Администрации Белоярского сельсовета</t>
  </si>
  <si>
    <t>7210051180</t>
  </si>
  <si>
    <t>110</t>
  </si>
  <si>
    <t>111</t>
  </si>
  <si>
    <t>Мобилизационная и вневойсковая подготовка</t>
  </si>
  <si>
    <t>0203</t>
  </si>
  <si>
    <t>112</t>
  </si>
  <si>
    <t>113</t>
  </si>
  <si>
    <t>114</t>
  </si>
  <si>
    <t>115</t>
  </si>
  <si>
    <t>116</t>
  </si>
  <si>
    <t>117</t>
  </si>
  <si>
    <t>118</t>
  </si>
  <si>
    <t>119</t>
  </si>
  <si>
    <t>Осуществление государственных полномочий Администрацией Белоярского сельсовета по составлению протоколов об административных правонарушениях в рамках непрограммных расходов Администрации Белоярского сельсовета</t>
  </si>
  <si>
    <t>7210075140</t>
  </si>
  <si>
    <t>120</t>
  </si>
  <si>
    <t>122</t>
  </si>
  <si>
    <t>123</t>
  </si>
  <si>
    <t>Глава Белоярского сельсовета в рамках непрограммных расходов Администрации Белоярского сельсовета</t>
  </si>
  <si>
    <t>7210090110</t>
  </si>
  <si>
    <t>124</t>
  </si>
  <si>
    <t>125</t>
  </si>
  <si>
    <t>Функционирование высшего должностного лица субъекта Российской Федерации и муниципального образования</t>
  </si>
  <si>
    <t>0102</t>
  </si>
  <si>
    <t>126</t>
  </si>
  <si>
    <t>127</t>
  </si>
  <si>
    <t>128</t>
  </si>
  <si>
    <t>130</t>
  </si>
  <si>
    <t>Членские взносы в Совет муниципальных образований Красноярского края, в рамках непрограммных расходов Администрации Белоярского сельсовета</t>
  </si>
  <si>
    <t>7210090140</t>
  </si>
  <si>
    <t>131</t>
  </si>
  <si>
    <t>132</t>
  </si>
  <si>
    <t>133</t>
  </si>
  <si>
    <t>134</t>
  </si>
  <si>
    <t>Руководство и управление в сфере установленных функций органов местного самоуправления в рамках непрограммных расходов Администрации Белоярского сельсовета</t>
  </si>
  <si>
    <t>7210090210</t>
  </si>
  <si>
    <t>135</t>
  </si>
  <si>
    <t>136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</si>
  <si>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</si>
  <si>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</si>
  <si>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</si>
  <si>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</si>
  <si>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</si>
  <si>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</si>
  <si>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</si>
  <si>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</si>
  <si>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</si>
  <si>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</si>
  <si>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</si>
  <si>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</si>
  <si>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</si>
  <si>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Резервный фонд в рамках непрограммных расходов Администрации Белоярского сельсовета</t>
  </si>
  <si>
    <t>7210091110</t>
  </si>
  <si>
    <t>148</t>
  </si>
  <si>
    <t>Резервные средства</t>
  </si>
  <si>
    <t>870</t>
  </si>
  <si>
    <t>149</t>
  </si>
  <si>
    <t>Резервные фонды</t>
  </si>
  <si>
    <t>0111</t>
  </si>
  <si>
    <t>150</t>
  </si>
  <si>
    <t>151</t>
  </si>
  <si>
    <t>Оплата за негативное воздействие на окружающую среду в рамках непрограммных расходов Администрации Белоярского сельсовета</t>
  </si>
  <si>
    <t>7210091190</t>
  </si>
  <si>
    <t>Уплата прочих налогов, сборов</t>
  </si>
  <si>
    <t>852</t>
  </si>
  <si>
    <t>Белоярского сельсовета</t>
  </si>
  <si>
    <t>% исполнения</t>
  </si>
  <si>
    <t>ПРИЛОЖЕНИЕ № 5</t>
  </si>
  <si>
    <t xml:space="preserve">Распределение бюджетных ассигнований по целевым статьям (муниципальным программам </t>
  </si>
  <si>
    <t>итого</t>
  </si>
  <si>
    <t xml:space="preserve">Отдельные мероприятия в рамках муниципальной программы "Содействие развитию органов местного самоуправления, реализация полномочий администрации Белоярского сельсовета"  на софинансирование расходов на приобретение жилья молодым семьям в соостветствии  с очередностью, установленной НПА Ачинского района </t>
  </si>
  <si>
    <t>Межбюджетные трансферты на осуществление полномочий поселений, связанных с содеожанием объектов  ЖКХ, переданных на уровень района в рамках отдельных мероприятий муниципальной программы "Содействие развитию органов местного самоуправления, реализация полномочий администрации Белоярского сельсовета"</t>
  </si>
  <si>
    <t xml:space="preserve">Иные межбюджетные трансферты </t>
  </si>
  <si>
    <t>0190095580</t>
  </si>
  <si>
    <t>0502</t>
  </si>
  <si>
    <t>39</t>
  </si>
  <si>
    <t>40</t>
  </si>
  <si>
    <t>41</t>
  </si>
  <si>
    <t>42</t>
  </si>
  <si>
    <t>152</t>
  </si>
  <si>
    <t>153</t>
  </si>
  <si>
    <t>рублей</t>
  </si>
  <si>
    <t>7210090620</t>
  </si>
  <si>
    <t>1003</t>
  </si>
  <si>
    <t>8</t>
  </si>
  <si>
    <t>9</t>
  </si>
  <si>
    <t>10</t>
  </si>
  <si>
    <t>11</t>
  </si>
  <si>
    <t>154</t>
  </si>
  <si>
    <t>155</t>
  </si>
  <si>
    <t>156</t>
  </si>
  <si>
    <t xml:space="preserve">к постановлению Администрации </t>
  </si>
  <si>
    <t>Ассигнования 2020 год</t>
  </si>
  <si>
    <t>Расходы на организацию и проведение акарицидных обработок мест массового отдыха населения</t>
  </si>
  <si>
    <t>Закупка товаров, работ и услуг для муниципальных нужд</t>
  </si>
  <si>
    <t>Иные закупки товаров, работ и услуг для обеспечения муниципальных нужд</t>
  </si>
  <si>
    <t>Подпрограмма 3 "Повышение уровня внутреннего благоустройства территории населенных пунктов Белоярского сельсовета"</t>
  </si>
  <si>
    <t>0330075550</t>
  </si>
  <si>
    <t>7210010490</t>
  </si>
  <si>
    <t>01900L4970</t>
  </si>
  <si>
    <t>Межбюджетные трансферты на осуществление полномочий поселений, связанных с обемпечением жильем  молодых семей, переданных на уровень района в рамках отдельных мероприятий муниципальной программы "Содействие развитию органов местного самоуправления, реализация полномочий администрации Белоярского сельсовета"</t>
  </si>
  <si>
    <t>01900R4970</t>
  </si>
  <si>
    <t>500</t>
  </si>
  <si>
    <t>1000</t>
  </si>
  <si>
    <t>Обеспечение проведения выборов и референдумов</t>
  </si>
  <si>
    <t xml:space="preserve">Иные бюджетные ассигнования </t>
  </si>
  <si>
    <t>специальные расходы</t>
  </si>
  <si>
    <t>800</t>
  </si>
  <si>
    <t>880</t>
  </si>
  <si>
    <t>0107</t>
  </si>
  <si>
    <t>18</t>
  </si>
  <si>
    <t>22</t>
  </si>
  <si>
    <t>61</t>
  </si>
  <si>
    <t>62</t>
  </si>
  <si>
    <t>63</t>
  </si>
  <si>
    <t>157</t>
  </si>
  <si>
    <t>158</t>
  </si>
  <si>
    <t>159</t>
  </si>
  <si>
    <t xml:space="preserve">Исполнено на 01.07.2020 года </t>
  </si>
  <si>
    <t>0210090620</t>
  </si>
  <si>
    <t>0210010490</t>
  </si>
  <si>
    <t xml:space="preserve">Расходы за счет средств краевого бюджета за содействие развитию налогового потенциала в рамках программы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 </t>
  </si>
  <si>
    <t>0310077450</t>
  </si>
  <si>
    <t>03300S5550</t>
  </si>
  <si>
    <t>Софинансирование на организацию и проведение акарицидных обработок мест массового отдыха населения</t>
  </si>
  <si>
    <t>Расходы на организацию ритуальных услуг и содержание мест захоронения в рамках подпрограммы "Повышение уровня внетреннего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</t>
  </si>
  <si>
    <t>0330095340</t>
  </si>
  <si>
    <t>7210010360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</si>
  <si>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</si>
  <si>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</si>
  <si>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</si>
  <si>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</si>
  <si>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</si>
  <si>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</si>
  <si>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</si>
  <si>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</si>
  <si>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</si>
  <si>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</si>
  <si>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</si>
  <si>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</si>
  <si>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</si>
  <si>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</si>
  <si>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</si>
  <si>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</si>
  <si>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</si>
  <si>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</si>
  <si>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</si>
  <si>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</si>
  <si>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</si>
  <si>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</si>
  <si>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</si>
  <si>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</si>
  <si>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</si>
  <si>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</si>
  <si>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</si>
  <si>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от  23.07.2020 г.  №  56 -П</t>
  </si>
  <si>
    <t xml:space="preserve">Белоярского сельсовета и непрограммным направлениям деятельности),  группам, и подгруппам видов расходов, разделам, подразделам классификации расходов  бюджета сельсовета на 2020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</si>
</sst>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?"/>
  </numFmts>
  <fonts count="13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71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horizontal="left"/>
    </xf>
    <xf numFmtId="165" fontId="3" fillId="0" borderId="0" xfId="0" applyNumberFormat="1" applyFont="1" applyBorder="1" applyAlignment="1" applyProtection="1">
      <alignment horizontal="center"/>
    </xf>
    <xf numFmtId="165" fontId="4" fillId="0" borderId="0" xfId="0" applyNumberFormat="1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"/>
    </xf>
    <xf numFmtId="0" fontId="5" fillId="0" borderId="0" xfId="0" applyFont="1"/>
    <xf numFmtId="0" fontId="0" fillId="0" borderId="0" xfId="0" applyAlignment="1">
      <alignment horizontal="right"/>
    </xf>
    <xf numFmtId="0" fontId="8" fillId="0" borderId="0" xfId="0" applyFont="1"/>
    <xf numFmtId="49" fontId="10" fillId="0" borderId="1" xfId="0" applyNumberFormat="1" applyFont="1" applyBorder="1" applyAlignment="1" applyProtection="1">
      <alignment horizontal="center" vertical="center" wrapText="1"/>
    </xf>
    <xf numFmtId="49" fontId="10" fillId="0" borderId="2" xfId="0" applyNumberFormat="1" applyFont="1" applyBorder="1" applyAlignment="1" applyProtection="1">
      <alignment horizontal="center" vertical="center" wrapText="1"/>
    </xf>
    <xf numFmtId="49" fontId="10" fillId="0" borderId="3" xfId="0" applyNumberFormat="1" applyFont="1" applyBorder="1" applyAlignment="1" applyProtection="1">
      <alignment horizontal="left" vertical="center" wrapText="1"/>
    </xf>
    <xf numFmtId="49" fontId="10" fillId="0" borderId="3" xfId="0" applyNumberFormat="1" applyFont="1" applyBorder="1" applyAlignment="1" applyProtection="1">
      <alignment horizontal="center" vertical="center" wrapText="1"/>
    </xf>
    <xf numFmtId="2" fontId="10" fillId="0" borderId="3" xfId="0" applyNumberFormat="1" applyFont="1" applyBorder="1" applyAlignment="1" applyProtection="1">
      <alignment horizontal="right" vertical="center" wrapText="1"/>
    </xf>
    <xf numFmtId="4" fontId="10" fillId="0" borderId="3" xfId="0" applyNumberFormat="1" applyFont="1" applyBorder="1" applyAlignment="1" applyProtection="1">
      <alignment horizontal="right" vertical="center" wrapText="1"/>
    </xf>
    <xf numFmtId="165" fontId="10" fillId="0" borderId="3" xfId="0" applyNumberFormat="1" applyFont="1" applyBorder="1" applyAlignment="1" applyProtection="1">
      <alignment horizontal="left" vertical="center" wrapText="1"/>
    </xf>
    <xf numFmtId="49" fontId="9" fillId="0" borderId="4" xfId="0" applyNumberFormat="1" applyFont="1" applyBorder="1" applyAlignment="1" applyProtection="1">
      <alignment horizontal="left" vertical="center" wrapText="1"/>
    </xf>
    <xf numFmtId="49" fontId="9" fillId="0" borderId="4" xfId="0" applyNumberFormat="1" applyFont="1" applyBorder="1" applyAlignment="1" applyProtection="1">
      <alignment horizontal="center" vertical="center" wrapText="1"/>
    </xf>
    <xf numFmtId="2" fontId="9" fillId="0" borderId="4" xfId="0" applyNumberFormat="1" applyFont="1" applyBorder="1" applyAlignment="1" applyProtection="1">
      <alignment horizontal="right" vertical="center" wrapText="1"/>
    </xf>
    <xf numFmtId="49" fontId="10" fillId="0" borderId="6" xfId="0" applyNumberFormat="1" applyFont="1" applyBorder="1" applyAlignment="1" applyProtection="1">
      <alignment horizontal="center" vertical="center" wrapText="1"/>
    </xf>
    <xf numFmtId="2" fontId="9" fillId="0" borderId="1" xfId="0" applyNumberFormat="1" applyFont="1" applyBorder="1" applyAlignment="1" applyProtection="1">
      <alignment horizontal="right" vertical="center" wrapText="1"/>
    </xf>
    <xf numFmtId="49" fontId="9" fillId="0" borderId="8" xfId="0" applyNumberFormat="1" applyFont="1" applyBorder="1" applyAlignment="1" applyProtection="1">
      <alignment horizontal="left" vertical="center" wrapText="1"/>
    </xf>
    <xf numFmtId="49" fontId="9" fillId="0" borderId="8" xfId="0" applyNumberFormat="1" applyFont="1" applyBorder="1" applyAlignment="1" applyProtection="1">
      <alignment horizontal="center" vertical="center" wrapText="1"/>
    </xf>
    <xf numFmtId="2" fontId="9" fillId="0" borderId="8" xfId="0" applyNumberFormat="1" applyFont="1" applyBorder="1" applyAlignment="1" applyProtection="1">
      <alignment horizontal="right" vertical="center" wrapText="1"/>
    </xf>
    <xf numFmtId="4" fontId="10" fillId="0" borderId="7" xfId="0" applyNumberFormat="1" applyFont="1" applyBorder="1" applyAlignment="1" applyProtection="1">
      <alignment horizontal="right" vertical="center" wrapText="1"/>
    </xf>
    <xf numFmtId="0" fontId="10" fillId="0" borderId="1" xfId="0" applyFont="1" applyFill="1" applyBorder="1" applyAlignment="1">
      <alignment vertical="top" wrapText="1"/>
    </xf>
    <xf numFmtId="2" fontId="10" fillId="0" borderId="1" xfId="0" applyNumberFormat="1" applyFont="1" applyBorder="1" applyAlignment="1" applyProtection="1">
      <alignment horizontal="right" vertical="center" wrapText="1"/>
    </xf>
    <xf numFmtId="0" fontId="10" fillId="0" borderId="10" xfId="1" applyNumberFormat="1" applyFont="1" applyFill="1" applyBorder="1" applyAlignment="1">
      <alignment vertical="top" wrapText="1"/>
    </xf>
    <xf numFmtId="49" fontId="10" fillId="0" borderId="9" xfId="0" applyNumberFormat="1" applyFont="1" applyBorder="1" applyAlignment="1" applyProtection="1">
      <alignment horizontal="center" vertical="center" wrapText="1"/>
    </xf>
    <xf numFmtId="2" fontId="10" fillId="0" borderId="9" xfId="0" applyNumberFormat="1" applyFont="1" applyBorder="1" applyAlignment="1" applyProtection="1">
      <alignment horizontal="right" vertical="center" wrapText="1"/>
    </xf>
    <xf numFmtId="0" fontId="9" fillId="0" borderId="1" xfId="0" applyFont="1" applyFill="1" applyBorder="1" applyAlignment="1">
      <alignment vertical="top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4" fontId="10" fillId="0" borderId="1" xfId="0" applyNumberFormat="1" applyFont="1" applyBorder="1" applyAlignment="1" applyProtection="1">
      <alignment horizontal="right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3" xfId="0" applyNumberFormat="1" applyFont="1" applyBorder="1" applyAlignment="1" applyProtection="1">
      <alignment horizontal="left"/>
    </xf>
    <xf numFmtId="49" fontId="10" fillId="0" borderId="3" xfId="0" applyNumberFormat="1" applyFont="1" applyBorder="1" applyAlignment="1" applyProtection="1">
      <alignment horizontal="center"/>
    </xf>
    <xf numFmtId="2" fontId="10" fillId="0" borderId="3" xfId="0" applyNumberFormat="1" applyFont="1" applyBorder="1" applyAlignment="1" applyProtection="1">
      <alignment horizontal="right"/>
    </xf>
    <xf numFmtId="0" fontId="9" fillId="0" borderId="0" xfId="0" applyFont="1"/>
    <xf numFmtId="49" fontId="11" fillId="0" borderId="1" xfId="0" applyNumberFormat="1" applyFont="1" applyBorder="1" applyAlignment="1">
      <alignment vertical="top"/>
    </xf>
    <xf numFmtId="49" fontId="12" fillId="0" borderId="1" xfId="0" applyNumberFormat="1" applyFont="1" applyBorder="1" applyAlignment="1">
      <alignment vertical="top"/>
    </xf>
    <xf numFmtId="2" fontId="12" fillId="0" borderId="1" xfId="2" applyNumberFormat="1" applyFont="1" applyFill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49" fontId="10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vertical="top" wrapText="1"/>
    </xf>
    <xf numFmtId="0" fontId="12" fillId="0" borderId="11" xfId="1" applyNumberFormat="1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49" fontId="12" fillId="0" borderId="1" xfId="0" applyNumberFormat="1" applyFont="1" applyFill="1" applyBorder="1" applyAlignment="1">
      <alignment horizontal="center" vertical="top"/>
    </xf>
    <xf numFmtId="49" fontId="11" fillId="0" borderId="1" xfId="0" applyNumberFormat="1" applyFont="1" applyFill="1" applyBorder="1" applyAlignment="1">
      <alignment horizontal="center" vertical="top"/>
    </xf>
    <xf numFmtId="49" fontId="9" fillId="0" borderId="3" xfId="0" applyNumberFormat="1" applyFont="1" applyBorder="1" applyAlignment="1" applyProtection="1">
      <alignment horizontal="center" vertical="center" wrapText="1"/>
    </xf>
    <xf numFmtId="2" fontId="9" fillId="0" borderId="3" xfId="0" applyNumberFormat="1" applyFont="1" applyBorder="1" applyAlignment="1" applyProtection="1">
      <alignment horizontal="right" vertical="center" wrapText="1"/>
    </xf>
    <xf numFmtId="49" fontId="9" fillId="0" borderId="1" xfId="0" applyNumberFormat="1" applyFont="1" applyBorder="1" applyAlignment="1" applyProtection="1">
      <alignment horizontal="left" vertical="center" wrapText="1"/>
    </xf>
    <xf numFmtId="0" fontId="11" fillId="0" borderId="12" xfId="0" applyFont="1" applyBorder="1" applyAlignment="1">
      <alignment vertical="top" wrapText="1"/>
    </xf>
    <xf numFmtId="49" fontId="11" fillId="0" borderId="12" xfId="0" applyNumberFormat="1" applyFont="1" applyBorder="1" applyAlignment="1">
      <alignment vertical="top"/>
    </xf>
    <xf numFmtId="49" fontId="12" fillId="0" borderId="12" xfId="0" applyNumberFormat="1" applyFont="1" applyBorder="1" applyAlignment="1">
      <alignment vertical="top"/>
    </xf>
    <xf numFmtId="49" fontId="10" fillId="0" borderId="13" xfId="0" applyNumberFormat="1" applyFont="1" applyBorder="1" applyAlignment="1" applyProtection="1">
      <alignment horizontal="left" vertical="center" wrapText="1"/>
    </xf>
    <xf numFmtId="49" fontId="10" fillId="0" borderId="13" xfId="0" applyNumberFormat="1" applyFont="1" applyBorder="1" applyAlignment="1" applyProtection="1">
      <alignment horizontal="center" vertical="center" wrapText="1"/>
    </xf>
    <xf numFmtId="2" fontId="10" fillId="0" borderId="13" xfId="0" applyNumberFormat="1" applyFont="1" applyBorder="1" applyAlignment="1" applyProtection="1">
      <alignment horizontal="right" vertical="center" wrapText="1"/>
    </xf>
    <xf numFmtId="4" fontId="10" fillId="0" borderId="13" xfId="0" applyNumberFormat="1" applyFont="1" applyBorder="1" applyAlignment="1" applyProtection="1">
      <alignment horizontal="right" vertical="center" wrapText="1"/>
    </xf>
    <xf numFmtId="49" fontId="10" fillId="0" borderId="1" xfId="0" applyNumberFormat="1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right" wrapText="1"/>
    </xf>
    <xf numFmtId="0" fontId="9" fillId="0" borderId="0" xfId="0" applyFont="1" applyBorder="1" applyAlignment="1" applyProtection="1">
      <alignment horizontal="right"/>
    </xf>
    <xf numFmtId="0" fontId="9" fillId="0" borderId="0" xfId="0" applyFont="1" applyAlignment="1">
      <alignment horizontal="right"/>
    </xf>
    <xf numFmtId="165" fontId="9" fillId="0" borderId="0" xfId="0" applyNumberFormat="1" applyFont="1" applyBorder="1" applyAlignment="1" applyProtection="1">
      <alignment horizontal="right"/>
    </xf>
    <xf numFmtId="165" fontId="10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top" wrapText="1"/>
    </xf>
  </cellXfs>
  <cellStyles count="3">
    <cellStyle name="Обычный" xfId="0" builtinId="0"/>
    <cellStyle name="Обычный 3" xfId="2"/>
    <cellStyle name="Обычный_ведом 4 ИМБТ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R198"/>
  <sheetViews>
    <sheetView showGridLines="0" tabSelected="1" workbookViewId="0">
      <selection activeCell="A6" sqref="A6:XFD6"/>
    </sheetView>
  </sheetViews>
  <sheetFormatPr defaultRowHeight="12.75" customHeight="1" outlineLevelRow="7" x14ac:dyDescent="0.2"/>
  <cols>
    <col min="1" max="1" width="5.42578125" customWidth="1"/>
    <col min="2" max="2" width="54.5703125" customWidth="1"/>
    <col min="3" max="3" width="12.85546875" customWidth="1"/>
    <col min="4" max="4" width="5.5703125" customWidth="1"/>
    <col min="5" max="5" width="6.140625" customWidth="1"/>
    <col min="6" max="6" width="15" customWidth="1"/>
    <col min="7" max="7" width="16.7109375" customWidth="1"/>
    <col min="8" max="8" width="15.140625" customWidth="1"/>
    <col min="9" max="10" width="9.140625" customWidth="1"/>
  </cols>
  <sheetData>
    <row r="1" spans="1:18" ht="19.5" customHeight="1" x14ac:dyDescent="0.2">
      <c r="A1" s="6"/>
      <c r="B1" s="6"/>
      <c r="C1" s="6"/>
      <c r="D1" s="6"/>
      <c r="E1" s="6"/>
      <c r="F1" s="65" t="s">
        <v>251</v>
      </c>
      <c r="G1" s="65"/>
      <c r="H1" s="1"/>
      <c r="I1" s="1"/>
      <c r="J1" s="1"/>
    </row>
    <row r="2" spans="1:18" ht="13.35" customHeight="1" x14ac:dyDescent="0.2">
      <c r="A2" s="2"/>
      <c r="B2" s="1"/>
      <c r="C2" s="1"/>
      <c r="D2" s="1"/>
      <c r="E2" s="1"/>
      <c r="F2" s="65" t="s">
        <v>275</v>
      </c>
      <c r="G2" s="65"/>
      <c r="H2" s="1"/>
      <c r="I2" s="1"/>
      <c r="J2" s="1"/>
    </row>
    <row r="3" spans="1:18" ht="14.25" x14ac:dyDescent="0.2">
      <c r="A3" s="3"/>
      <c r="B3" s="4"/>
      <c r="C3" s="4"/>
      <c r="D3" s="4"/>
      <c r="E3" s="4"/>
      <c r="F3" s="66" t="s">
        <v>249</v>
      </c>
      <c r="G3" s="66"/>
      <c r="H3" s="4"/>
      <c r="I3" s="4"/>
      <c r="J3" s="4"/>
    </row>
    <row r="4" spans="1:18" ht="12.75" customHeight="1" x14ac:dyDescent="0.2">
      <c r="A4" s="7"/>
      <c r="B4" s="7"/>
      <c r="C4" s="7"/>
      <c r="D4" s="7"/>
      <c r="E4" s="7"/>
      <c r="F4" s="67" t="s">
        <v>339</v>
      </c>
      <c r="G4" s="68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8" ht="4.5" hidden="1" customHeight="1" x14ac:dyDescent="0.2">
      <c r="A6" s="69"/>
      <c r="B6" s="69"/>
      <c r="C6" s="69"/>
      <c r="D6" s="69"/>
      <c r="E6" s="69"/>
      <c r="F6" s="69"/>
      <c r="G6" s="69"/>
    </row>
    <row r="7" spans="1:18" ht="32.25" customHeight="1" x14ac:dyDescent="0.3">
      <c r="A7" s="8" t="s">
        <v>252</v>
      </c>
      <c r="B7" s="9"/>
      <c r="C7" s="9"/>
      <c r="D7" s="9"/>
      <c r="E7" s="10"/>
      <c r="F7" s="9"/>
      <c r="G7" s="10"/>
      <c r="H7" s="11"/>
    </row>
    <row r="8" spans="1:18" ht="54.75" customHeight="1" x14ac:dyDescent="0.25">
      <c r="A8" s="70" t="s">
        <v>340</v>
      </c>
      <c r="B8" s="70"/>
      <c r="C8" s="70"/>
      <c r="D8" s="70"/>
      <c r="E8" s="70"/>
      <c r="F8" s="70"/>
      <c r="G8" s="70"/>
      <c r="H8" s="11"/>
    </row>
    <row r="9" spans="1:18" ht="24" customHeight="1" x14ac:dyDescent="0.2">
      <c r="A9" s="64" t="s">
        <v>265</v>
      </c>
      <c r="B9" s="64"/>
      <c r="C9" s="64"/>
      <c r="D9" s="64"/>
      <c r="E9" s="64"/>
      <c r="F9" s="64"/>
      <c r="G9" s="64"/>
      <c r="H9" s="5"/>
      <c r="I9" s="1"/>
      <c r="J9" s="1"/>
    </row>
    <row r="10" spans="1:18" ht="44.25" customHeight="1" x14ac:dyDescent="0.2">
      <c r="A10" s="14" t="s">
        <v>0</v>
      </c>
      <c r="B10" s="14" t="s">
        <v>1</v>
      </c>
      <c r="C10" s="14" t="s">
        <v>2</v>
      </c>
      <c r="D10" s="14" t="s">
        <v>3</v>
      </c>
      <c r="E10" s="14" t="s">
        <v>4</v>
      </c>
      <c r="F10" s="14" t="s">
        <v>276</v>
      </c>
      <c r="G10" s="14" t="s">
        <v>302</v>
      </c>
      <c r="H10" s="14" t="s">
        <v>250</v>
      </c>
      <c r="O10" s="12"/>
    </row>
    <row r="11" spans="1:18" ht="21" customHeight="1" x14ac:dyDescent="0.2">
      <c r="A11" s="15" t="s">
        <v>5</v>
      </c>
      <c r="B11" s="16"/>
      <c r="C11" s="17" t="s">
        <v>6</v>
      </c>
      <c r="D11" s="17"/>
      <c r="E11" s="17"/>
      <c r="F11" s="18">
        <f>F12+F18+F55+F120+F132+F192</f>
        <v>11866652.08</v>
      </c>
      <c r="G11" s="18">
        <f>G12+G18+G55+G120+G132+G192</f>
        <v>5344581.87</v>
      </c>
      <c r="H11" s="19">
        <f>G11/F11*100</f>
        <v>45.038666626181225</v>
      </c>
    </row>
    <row r="12" spans="1:18" ht="40.5" customHeight="1" outlineLevel="1" x14ac:dyDescent="0.2">
      <c r="A12" s="15" t="s">
        <v>7</v>
      </c>
      <c r="B12" s="16" t="s">
        <v>8</v>
      </c>
      <c r="C12" s="17" t="s">
        <v>9</v>
      </c>
      <c r="D12" s="17"/>
      <c r="E12" s="17"/>
      <c r="F12" s="18">
        <f>F13</f>
        <v>600100</v>
      </c>
      <c r="G12" s="18">
        <f>G13</f>
        <v>331150</v>
      </c>
      <c r="H12" s="19">
        <f t="shared" ref="H12:H75" si="0">G12/F12*100</f>
        <v>55.182469588401929</v>
      </c>
    </row>
    <row r="13" spans="1:18" ht="40.5" customHeight="1" outlineLevel="2" x14ac:dyDescent="0.2">
      <c r="A13" s="15" t="s">
        <v>10</v>
      </c>
      <c r="B13" s="16" t="s">
        <v>11</v>
      </c>
      <c r="C13" s="17" t="s">
        <v>12</v>
      </c>
      <c r="D13" s="17"/>
      <c r="E13" s="17"/>
      <c r="F13" s="18">
        <f>F14</f>
        <v>600100</v>
      </c>
      <c r="G13" s="18">
        <f>G14</f>
        <v>331150</v>
      </c>
      <c r="H13" s="19">
        <f t="shared" si="0"/>
        <v>55.182469588401929</v>
      </c>
    </row>
    <row r="14" spans="1:18" ht="84" customHeight="1" outlineLevel="3" x14ac:dyDescent="0.2">
      <c r="A14" s="15" t="s">
        <v>13</v>
      </c>
      <c r="B14" s="20" t="s">
        <v>14</v>
      </c>
      <c r="C14" s="17" t="s">
        <v>15</v>
      </c>
      <c r="D14" s="17"/>
      <c r="E14" s="17"/>
      <c r="F14" s="18">
        <f t="shared" ref="F14:G16" si="1">F15</f>
        <v>600100</v>
      </c>
      <c r="G14" s="18">
        <f t="shared" si="1"/>
        <v>331150</v>
      </c>
      <c r="H14" s="19">
        <f t="shared" si="0"/>
        <v>55.182469588401929</v>
      </c>
    </row>
    <row r="15" spans="1:18" ht="27" customHeight="1" outlineLevel="7" x14ac:dyDescent="0.2">
      <c r="A15" s="15" t="s">
        <v>16</v>
      </c>
      <c r="B15" s="16" t="s">
        <v>17</v>
      </c>
      <c r="C15" s="17" t="s">
        <v>15</v>
      </c>
      <c r="D15" s="17" t="s">
        <v>18</v>
      </c>
      <c r="E15" s="17"/>
      <c r="F15" s="18">
        <f t="shared" si="1"/>
        <v>600100</v>
      </c>
      <c r="G15" s="18">
        <f t="shared" si="1"/>
        <v>331150</v>
      </c>
      <c r="H15" s="19">
        <f t="shared" si="0"/>
        <v>55.182469588401929</v>
      </c>
    </row>
    <row r="16" spans="1:18" ht="32.25" customHeight="1" outlineLevel="7" x14ac:dyDescent="0.2">
      <c r="A16" s="15" t="s">
        <v>19</v>
      </c>
      <c r="B16" s="16" t="s">
        <v>20</v>
      </c>
      <c r="C16" s="17" t="s">
        <v>15</v>
      </c>
      <c r="D16" s="17" t="s">
        <v>18</v>
      </c>
      <c r="E16" s="17" t="s">
        <v>23</v>
      </c>
      <c r="F16" s="18">
        <f t="shared" si="1"/>
        <v>600100</v>
      </c>
      <c r="G16" s="18">
        <f t="shared" si="1"/>
        <v>331150</v>
      </c>
      <c r="H16" s="19">
        <f t="shared" si="0"/>
        <v>55.182469588401929</v>
      </c>
    </row>
    <row r="17" spans="1:8" ht="41.25" customHeight="1" outlineLevel="7" x14ac:dyDescent="0.2">
      <c r="A17" s="15" t="s">
        <v>21</v>
      </c>
      <c r="B17" s="21" t="s">
        <v>20</v>
      </c>
      <c r="C17" s="22" t="s">
        <v>15</v>
      </c>
      <c r="D17" s="22" t="s">
        <v>18</v>
      </c>
      <c r="E17" s="22" t="s">
        <v>23</v>
      </c>
      <c r="F17" s="23">
        <v>600100</v>
      </c>
      <c r="G17" s="23">
        <v>331150</v>
      </c>
      <c r="H17" s="19">
        <f t="shared" si="0"/>
        <v>55.182469588401929</v>
      </c>
    </row>
    <row r="18" spans="1:8" ht="41.25" customHeight="1" outlineLevel="3" x14ac:dyDescent="0.2">
      <c r="A18" s="15" t="s">
        <v>268</v>
      </c>
      <c r="B18" s="16" t="s">
        <v>25</v>
      </c>
      <c r="C18" s="17" t="s">
        <v>26</v>
      </c>
      <c r="D18" s="17"/>
      <c r="E18" s="17"/>
      <c r="F18" s="18">
        <f>+F19+F50</f>
        <v>817874</v>
      </c>
      <c r="G18" s="18">
        <f>+G19+G50</f>
        <v>239500.77</v>
      </c>
      <c r="H18" s="19">
        <f t="shared" si="0"/>
        <v>29.283333374089406</v>
      </c>
    </row>
    <row r="19" spans="1:8" ht="59.25" customHeight="1" outlineLevel="7" x14ac:dyDescent="0.2">
      <c r="A19" s="15" t="s">
        <v>269</v>
      </c>
      <c r="B19" s="16" t="s">
        <v>28</v>
      </c>
      <c r="C19" s="17" t="s">
        <v>29</v>
      </c>
      <c r="D19" s="17"/>
      <c r="E19" s="17"/>
      <c r="F19" s="18">
        <f>F20+F24</f>
        <v>812874</v>
      </c>
      <c r="G19" s="18">
        <f>G20+G24</f>
        <v>239500.77</v>
      </c>
      <c r="H19" s="19">
        <f t="shared" si="0"/>
        <v>29.463455590903386</v>
      </c>
    </row>
    <row r="20" spans="1:8" ht="76.5" customHeight="1" outlineLevel="7" x14ac:dyDescent="0.2">
      <c r="A20" s="15" t="s">
        <v>270</v>
      </c>
      <c r="B20" s="20" t="s">
        <v>31</v>
      </c>
      <c r="C20" s="17" t="s">
        <v>32</v>
      </c>
      <c r="D20" s="17"/>
      <c r="E20" s="17"/>
      <c r="F20" s="18">
        <f>F21</f>
        <v>85594</v>
      </c>
      <c r="G20" s="18">
        <v>0</v>
      </c>
      <c r="H20" s="19">
        <f t="shared" si="0"/>
        <v>0</v>
      </c>
    </row>
    <row r="21" spans="1:8" ht="35.25" customHeight="1" outlineLevel="7" x14ac:dyDescent="0.2">
      <c r="A21" s="15" t="s">
        <v>271</v>
      </c>
      <c r="B21" s="16" t="s">
        <v>34</v>
      </c>
      <c r="C21" s="17" t="s">
        <v>32</v>
      </c>
      <c r="D21" s="17" t="s">
        <v>35</v>
      </c>
      <c r="E21" s="17"/>
      <c r="F21" s="18">
        <f>F22</f>
        <v>85594</v>
      </c>
      <c r="G21" s="18">
        <v>0</v>
      </c>
      <c r="H21" s="19">
        <f t="shared" si="0"/>
        <v>0</v>
      </c>
    </row>
    <row r="22" spans="1:8" ht="30.75" customHeight="1" outlineLevel="1" x14ac:dyDescent="0.2">
      <c r="A22" s="15" t="s">
        <v>24</v>
      </c>
      <c r="B22" s="16" t="s">
        <v>37</v>
      </c>
      <c r="C22" s="17" t="s">
        <v>32</v>
      </c>
      <c r="D22" s="17" t="s">
        <v>35</v>
      </c>
      <c r="E22" s="17" t="s">
        <v>38</v>
      </c>
      <c r="F22" s="18">
        <f>F23</f>
        <v>85594</v>
      </c>
      <c r="G22" s="18">
        <f>G23</f>
        <v>0</v>
      </c>
      <c r="H22" s="19">
        <f t="shared" si="0"/>
        <v>0</v>
      </c>
    </row>
    <row r="23" spans="1:8" ht="23.25" customHeight="1" outlineLevel="2" x14ac:dyDescent="0.2">
      <c r="A23" s="15" t="s">
        <v>27</v>
      </c>
      <c r="B23" s="21" t="s">
        <v>37</v>
      </c>
      <c r="C23" s="22" t="s">
        <v>32</v>
      </c>
      <c r="D23" s="22" t="s">
        <v>35</v>
      </c>
      <c r="E23" s="22" t="s">
        <v>38</v>
      </c>
      <c r="F23" s="23">
        <v>85594</v>
      </c>
      <c r="G23" s="23">
        <v>0</v>
      </c>
      <c r="H23" s="19">
        <f t="shared" si="0"/>
        <v>0</v>
      </c>
    </row>
    <row r="24" spans="1:8" ht="66.75" customHeight="1" outlineLevel="3" x14ac:dyDescent="0.2">
      <c r="A24" s="15" t="s">
        <v>30</v>
      </c>
      <c r="B24" s="20" t="s">
        <v>40</v>
      </c>
      <c r="C24" s="17" t="s">
        <v>41</v>
      </c>
      <c r="D24" s="17"/>
      <c r="E24" s="17"/>
      <c r="F24" s="18">
        <f>F25+F46+F31+F37+F43</f>
        <v>727280</v>
      </c>
      <c r="G24" s="18">
        <f>G25+G46+G31+G37+G43</f>
        <v>239500.77</v>
      </c>
      <c r="H24" s="19">
        <f t="shared" si="0"/>
        <v>32.931026564734353</v>
      </c>
    </row>
    <row r="25" spans="1:8" ht="23.25" customHeight="1" outlineLevel="7" x14ac:dyDescent="0.2">
      <c r="A25" s="15" t="s">
        <v>33</v>
      </c>
      <c r="B25" s="16" t="s">
        <v>43</v>
      </c>
      <c r="C25" s="17" t="s">
        <v>41</v>
      </c>
      <c r="D25" s="17" t="s">
        <v>199</v>
      </c>
      <c r="E25" s="17"/>
      <c r="F25" s="18">
        <f>F26+F28</f>
        <v>310587.8</v>
      </c>
      <c r="G25" s="18">
        <f>G26+G28</f>
        <v>108194.51999999999</v>
      </c>
      <c r="H25" s="19">
        <f t="shared" si="0"/>
        <v>34.835405640530631</v>
      </c>
    </row>
    <row r="26" spans="1:8" ht="26.65" customHeight="1" outlineLevel="7" x14ac:dyDescent="0.2">
      <c r="A26" s="15" t="s">
        <v>36</v>
      </c>
      <c r="B26" s="16" t="s">
        <v>37</v>
      </c>
      <c r="C26" s="17" t="s">
        <v>41</v>
      </c>
      <c r="D26" s="17" t="s">
        <v>44</v>
      </c>
      <c r="E26" s="17" t="s">
        <v>38</v>
      </c>
      <c r="F26" s="18">
        <f>F27</f>
        <v>237831.8</v>
      </c>
      <c r="G26" s="18">
        <f>G27</f>
        <v>72079.98</v>
      </c>
      <c r="H26" s="19">
        <f t="shared" si="0"/>
        <v>30.307124614958976</v>
      </c>
    </row>
    <row r="27" spans="1:8" ht="19.5" customHeight="1" outlineLevel="7" x14ac:dyDescent="0.2">
      <c r="A27" s="15" t="s">
        <v>39</v>
      </c>
      <c r="B27" s="21" t="s">
        <v>37</v>
      </c>
      <c r="C27" s="22" t="s">
        <v>41</v>
      </c>
      <c r="D27" s="22" t="s">
        <v>44</v>
      </c>
      <c r="E27" s="22" t="s">
        <v>38</v>
      </c>
      <c r="F27" s="23">
        <v>237831.8</v>
      </c>
      <c r="G27" s="23">
        <v>72079.98</v>
      </c>
      <c r="H27" s="19">
        <f t="shared" si="0"/>
        <v>30.307124614958976</v>
      </c>
    </row>
    <row r="28" spans="1:8" ht="39.75" customHeight="1" outlineLevel="3" x14ac:dyDescent="0.2">
      <c r="A28" s="15" t="s">
        <v>294</v>
      </c>
      <c r="B28" s="16" t="s">
        <v>47</v>
      </c>
      <c r="C28" s="17" t="s">
        <v>41</v>
      </c>
      <c r="D28" s="17" t="s">
        <v>48</v>
      </c>
      <c r="E28" s="17"/>
      <c r="F28" s="18">
        <f>F29</f>
        <v>72756</v>
      </c>
      <c r="G28" s="18">
        <f>G29</f>
        <v>36114.54</v>
      </c>
      <c r="H28" s="19">
        <f t="shared" si="0"/>
        <v>49.637885535213591</v>
      </c>
    </row>
    <row r="29" spans="1:8" ht="24.75" customHeight="1" outlineLevel="7" x14ac:dyDescent="0.2">
      <c r="A29" s="15" t="s">
        <v>42</v>
      </c>
      <c r="B29" s="16" t="s">
        <v>37</v>
      </c>
      <c r="C29" s="17" t="s">
        <v>41</v>
      </c>
      <c r="D29" s="17" t="s">
        <v>48</v>
      </c>
      <c r="E29" s="17" t="s">
        <v>38</v>
      </c>
      <c r="F29" s="18">
        <f>F30</f>
        <v>72756</v>
      </c>
      <c r="G29" s="18">
        <f>G30</f>
        <v>36114.54</v>
      </c>
      <c r="H29" s="19">
        <f t="shared" si="0"/>
        <v>49.637885535213591</v>
      </c>
    </row>
    <row r="30" spans="1:8" ht="21.75" customHeight="1" outlineLevel="7" x14ac:dyDescent="0.2">
      <c r="A30" s="15" t="s">
        <v>45</v>
      </c>
      <c r="B30" s="26" t="s">
        <v>37</v>
      </c>
      <c r="C30" s="27" t="s">
        <v>41</v>
      </c>
      <c r="D30" s="27" t="s">
        <v>48</v>
      </c>
      <c r="E30" s="27" t="s">
        <v>38</v>
      </c>
      <c r="F30" s="28">
        <v>72756</v>
      </c>
      <c r="G30" s="28">
        <v>36114.54</v>
      </c>
      <c r="H30" s="29">
        <f t="shared" si="0"/>
        <v>49.637885535213591</v>
      </c>
    </row>
    <row r="31" spans="1:8" ht="21.75" customHeight="1" outlineLevel="7" x14ac:dyDescent="0.2">
      <c r="A31" s="15" t="s">
        <v>46</v>
      </c>
      <c r="B31" s="16" t="s">
        <v>43</v>
      </c>
      <c r="C31" s="27" t="s">
        <v>303</v>
      </c>
      <c r="D31" s="17" t="s">
        <v>199</v>
      </c>
      <c r="E31" s="17"/>
      <c r="F31" s="18">
        <f>F32+F34</f>
        <v>212914.2</v>
      </c>
      <c r="G31" s="18">
        <f>G32+G34</f>
        <v>81586.25</v>
      </c>
      <c r="H31" s="19">
        <f t="shared" ref="H31:H36" si="2">G31/F31*100</f>
        <v>38.318839231953525</v>
      </c>
    </row>
    <row r="32" spans="1:8" ht="21.75" customHeight="1" outlineLevel="7" x14ac:dyDescent="0.2">
      <c r="A32" s="15" t="s">
        <v>295</v>
      </c>
      <c r="B32" s="16" t="s">
        <v>37</v>
      </c>
      <c r="C32" s="27" t="s">
        <v>303</v>
      </c>
      <c r="D32" s="17" t="s">
        <v>44</v>
      </c>
      <c r="E32" s="17" t="s">
        <v>38</v>
      </c>
      <c r="F32" s="18">
        <f>F33</f>
        <v>163528.20000000001</v>
      </c>
      <c r="G32" s="18">
        <f>G33</f>
        <v>64009.62</v>
      </c>
      <c r="H32" s="19">
        <f t="shared" si="2"/>
        <v>39.14286343272903</v>
      </c>
    </row>
    <row r="33" spans="1:8" ht="21.75" customHeight="1" outlineLevel="7" x14ac:dyDescent="0.2">
      <c r="A33" s="15" t="s">
        <v>49</v>
      </c>
      <c r="B33" s="21" t="s">
        <v>37</v>
      </c>
      <c r="C33" s="27" t="s">
        <v>303</v>
      </c>
      <c r="D33" s="22" t="s">
        <v>44</v>
      </c>
      <c r="E33" s="22" t="s">
        <v>38</v>
      </c>
      <c r="F33" s="23">
        <v>163528.20000000001</v>
      </c>
      <c r="G33" s="23">
        <v>64009.62</v>
      </c>
      <c r="H33" s="19">
        <f t="shared" si="2"/>
        <v>39.14286343272903</v>
      </c>
    </row>
    <row r="34" spans="1:8" ht="21.75" customHeight="1" outlineLevel="7" x14ac:dyDescent="0.2">
      <c r="A34" s="15" t="s">
        <v>50</v>
      </c>
      <c r="B34" s="16" t="s">
        <v>47</v>
      </c>
      <c r="C34" s="27" t="s">
        <v>303</v>
      </c>
      <c r="D34" s="17" t="s">
        <v>48</v>
      </c>
      <c r="E34" s="17"/>
      <c r="F34" s="18">
        <f>F35</f>
        <v>49386</v>
      </c>
      <c r="G34" s="18">
        <f>G35</f>
        <v>17576.63</v>
      </c>
      <c r="H34" s="19">
        <f t="shared" si="2"/>
        <v>35.590308994451867</v>
      </c>
    </row>
    <row r="35" spans="1:8" ht="21.75" customHeight="1" outlineLevel="7" x14ac:dyDescent="0.2">
      <c r="A35" s="15" t="s">
        <v>51</v>
      </c>
      <c r="B35" s="16" t="s">
        <v>37</v>
      </c>
      <c r="C35" s="27" t="s">
        <v>303</v>
      </c>
      <c r="D35" s="17" t="s">
        <v>48</v>
      </c>
      <c r="E35" s="17" t="s">
        <v>38</v>
      </c>
      <c r="F35" s="18">
        <f>F36</f>
        <v>49386</v>
      </c>
      <c r="G35" s="18">
        <f>G36</f>
        <v>17576.63</v>
      </c>
      <c r="H35" s="19">
        <f t="shared" si="2"/>
        <v>35.590308994451867</v>
      </c>
    </row>
    <row r="36" spans="1:8" ht="21.75" customHeight="1" outlineLevel="7" x14ac:dyDescent="0.2">
      <c r="A36" s="15" t="s">
        <v>52</v>
      </c>
      <c r="B36" s="26" t="s">
        <v>37</v>
      </c>
      <c r="C36" s="27" t="s">
        <v>303</v>
      </c>
      <c r="D36" s="27" t="s">
        <v>48</v>
      </c>
      <c r="E36" s="27" t="s">
        <v>38</v>
      </c>
      <c r="F36" s="28">
        <v>49386</v>
      </c>
      <c r="G36" s="28">
        <v>17576.63</v>
      </c>
      <c r="H36" s="29">
        <f t="shared" si="2"/>
        <v>35.590308994451867</v>
      </c>
    </row>
    <row r="37" spans="1:8" ht="21.75" customHeight="1" outlineLevel="7" x14ac:dyDescent="0.2">
      <c r="A37" s="15" t="s">
        <v>53</v>
      </c>
      <c r="B37" s="16" t="s">
        <v>43</v>
      </c>
      <c r="C37" s="27" t="s">
        <v>304</v>
      </c>
      <c r="D37" s="17" t="s">
        <v>199</v>
      </c>
      <c r="E37" s="17"/>
      <c r="F37" s="18">
        <f>F38+F40</f>
        <v>42498</v>
      </c>
      <c r="G37" s="18">
        <f>G38+G40</f>
        <v>23459</v>
      </c>
      <c r="H37" s="19">
        <f t="shared" ref="H37:H42" si="3">G37/F37*100</f>
        <v>55.200244717398462</v>
      </c>
    </row>
    <row r="38" spans="1:8" ht="21.75" customHeight="1" outlineLevel="7" x14ac:dyDescent="0.2">
      <c r="A38" s="15" t="s">
        <v>54</v>
      </c>
      <c r="B38" s="16" t="s">
        <v>37</v>
      </c>
      <c r="C38" s="27" t="s">
        <v>304</v>
      </c>
      <c r="D38" s="17" t="s">
        <v>44</v>
      </c>
      <c r="E38" s="17" t="s">
        <v>38</v>
      </c>
      <c r="F38" s="18">
        <f>F39</f>
        <v>32640</v>
      </c>
      <c r="G38" s="18">
        <f>G39</f>
        <v>18139</v>
      </c>
      <c r="H38" s="19">
        <f t="shared" si="3"/>
        <v>55.572916666666671</v>
      </c>
    </row>
    <row r="39" spans="1:8" ht="21.75" customHeight="1" outlineLevel="7" x14ac:dyDescent="0.2">
      <c r="A39" s="15" t="s">
        <v>57</v>
      </c>
      <c r="B39" s="21" t="s">
        <v>37</v>
      </c>
      <c r="C39" s="27" t="s">
        <v>304</v>
      </c>
      <c r="D39" s="22" t="s">
        <v>44</v>
      </c>
      <c r="E39" s="22" t="s">
        <v>38</v>
      </c>
      <c r="F39" s="23">
        <v>32640</v>
      </c>
      <c r="G39" s="23">
        <v>18139</v>
      </c>
      <c r="H39" s="19">
        <f t="shared" si="3"/>
        <v>55.572916666666671</v>
      </c>
    </row>
    <row r="40" spans="1:8" ht="21.75" customHeight="1" outlineLevel="7" x14ac:dyDescent="0.2">
      <c r="A40" s="15" t="s">
        <v>58</v>
      </c>
      <c r="B40" s="16" t="s">
        <v>47</v>
      </c>
      <c r="C40" s="27" t="s">
        <v>304</v>
      </c>
      <c r="D40" s="17" t="s">
        <v>48</v>
      </c>
      <c r="E40" s="17"/>
      <c r="F40" s="18">
        <f>F41</f>
        <v>9858</v>
      </c>
      <c r="G40" s="18">
        <f>G41</f>
        <v>5320</v>
      </c>
      <c r="H40" s="19">
        <f t="shared" si="3"/>
        <v>53.966321769121528</v>
      </c>
    </row>
    <row r="41" spans="1:8" ht="21.75" customHeight="1" outlineLevel="7" x14ac:dyDescent="0.2">
      <c r="A41" s="15" t="s">
        <v>59</v>
      </c>
      <c r="B41" s="16" t="s">
        <v>37</v>
      </c>
      <c r="C41" s="27" t="s">
        <v>304</v>
      </c>
      <c r="D41" s="17" t="s">
        <v>48</v>
      </c>
      <c r="E41" s="17" t="s">
        <v>38</v>
      </c>
      <c r="F41" s="18">
        <f>F42</f>
        <v>9858</v>
      </c>
      <c r="G41" s="18">
        <f>G42</f>
        <v>5320</v>
      </c>
      <c r="H41" s="19">
        <f t="shared" si="3"/>
        <v>53.966321769121528</v>
      </c>
    </row>
    <row r="42" spans="1:8" ht="21.75" customHeight="1" outlineLevel="7" x14ac:dyDescent="0.2">
      <c r="A42" s="15" t="s">
        <v>60</v>
      </c>
      <c r="B42" s="26" t="s">
        <v>37</v>
      </c>
      <c r="C42" s="27" t="s">
        <v>304</v>
      </c>
      <c r="D42" s="27" t="s">
        <v>48</v>
      </c>
      <c r="E42" s="27" t="s">
        <v>38</v>
      </c>
      <c r="F42" s="28">
        <v>9858</v>
      </c>
      <c r="G42" s="28">
        <v>5320</v>
      </c>
      <c r="H42" s="29">
        <f t="shared" si="3"/>
        <v>53.966321769121528</v>
      </c>
    </row>
    <row r="43" spans="1:8" ht="27" customHeight="1" outlineLevel="7" x14ac:dyDescent="0.2">
      <c r="A43" s="15" t="s">
        <v>63</v>
      </c>
      <c r="B43" s="16" t="s">
        <v>34</v>
      </c>
      <c r="C43" s="17" t="s">
        <v>41</v>
      </c>
      <c r="D43" s="17" t="s">
        <v>35</v>
      </c>
      <c r="E43" s="17"/>
      <c r="F43" s="18">
        <f>F44</f>
        <v>156775</v>
      </c>
      <c r="G43" s="18">
        <f>G44</f>
        <v>26261</v>
      </c>
      <c r="H43" s="19">
        <f t="shared" si="0"/>
        <v>16.750757454951362</v>
      </c>
    </row>
    <row r="44" spans="1:8" ht="21" customHeight="1" outlineLevel="7" x14ac:dyDescent="0.2">
      <c r="A44" s="15" t="s">
        <v>66</v>
      </c>
      <c r="B44" s="16" t="s">
        <v>37</v>
      </c>
      <c r="C44" s="17" t="s">
        <v>41</v>
      </c>
      <c r="D44" s="17" t="s">
        <v>35</v>
      </c>
      <c r="E44" s="17" t="s">
        <v>38</v>
      </c>
      <c r="F44" s="18">
        <f>F45</f>
        <v>156775</v>
      </c>
      <c r="G44" s="18">
        <f>G45</f>
        <v>26261</v>
      </c>
      <c r="H44" s="19">
        <f t="shared" si="0"/>
        <v>16.750757454951362</v>
      </c>
    </row>
    <row r="45" spans="1:8" ht="27" customHeight="1" outlineLevel="7" x14ac:dyDescent="0.2">
      <c r="A45" s="15" t="s">
        <v>67</v>
      </c>
      <c r="B45" s="21" t="s">
        <v>37</v>
      </c>
      <c r="C45" s="22" t="s">
        <v>41</v>
      </c>
      <c r="D45" s="22" t="s">
        <v>35</v>
      </c>
      <c r="E45" s="22" t="s">
        <v>38</v>
      </c>
      <c r="F45" s="23">
        <v>156775</v>
      </c>
      <c r="G45" s="23">
        <v>26261</v>
      </c>
      <c r="H45" s="19">
        <f t="shared" si="0"/>
        <v>16.750757454951362</v>
      </c>
    </row>
    <row r="46" spans="1:8" ht="75.75" customHeight="1" outlineLevel="7" x14ac:dyDescent="0.2">
      <c r="A46" s="15" t="s">
        <v>68</v>
      </c>
      <c r="B46" s="20" t="s">
        <v>55</v>
      </c>
      <c r="C46" s="17" t="s">
        <v>56</v>
      </c>
      <c r="D46" s="17"/>
      <c r="E46" s="17"/>
      <c r="F46" s="18">
        <f t="shared" ref="F46:G48" si="4">F47</f>
        <v>4505</v>
      </c>
      <c r="G46" s="18">
        <f t="shared" si="4"/>
        <v>0</v>
      </c>
      <c r="H46" s="19">
        <f t="shared" si="0"/>
        <v>0</v>
      </c>
    </row>
    <row r="47" spans="1:8" ht="39" customHeight="1" outlineLevel="7" x14ac:dyDescent="0.2">
      <c r="A47" s="15" t="s">
        <v>69</v>
      </c>
      <c r="B47" s="16" t="s">
        <v>34</v>
      </c>
      <c r="C47" s="17" t="s">
        <v>56</v>
      </c>
      <c r="D47" s="17" t="s">
        <v>35</v>
      </c>
      <c r="E47" s="17"/>
      <c r="F47" s="18">
        <f t="shared" si="4"/>
        <v>4505</v>
      </c>
      <c r="G47" s="18">
        <f t="shared" si="4"/>
        <v>0</v>
      </c>
      <c r="H47" s="19">
        <f t="shared" si="0"/>
        <v>0</v>
      </c>
    </row>
    <row r="48" spans="1:8" ht="33.75" customHeight="1" outlineLevel="7" x14ac:dyDescent="0.2">
      <c r="A48" s="15" t="s">
        <v>72</v>
      </c>
      <c r="B48" s="16" t="s">
        <v>37</v>
      </c>
      <c r="C48" s="17" t="s">
        <v>56</v>
      </c>
      <c r="D48" s="17" t="s">
        <v>35</v>
      </c>
      <c r="E48" s="17" t="s">
        <v>38</v>
      </c>
      <c r="F48" s="18">
        <f t="shared" si="4"/>
        <v>4505</v>
      </c>
      <c r="G48" s="18">
        <f t="shared" si="4"/>
        <v>0</v>
      </c>
      <c r="H48" s="19">
        <f t="shared" si="0"/>
        <v>0</v>
      </c>
    </row>
    <row r="49" spans="1:8" ht="27.75" customHeight="1" outlineLevel="7" x14ac:dyDescent="0.2">
      <c r="A49" s="15" t="s">
        <v>259</v>
      </c>
      <c r="B49" s="21" t="s">
        <v>37</v>
      </c>
      <c r="C49" s="22" t="s">
        <v>56</v>
      </c>
      <c r="D49" s="22" t="s">
        <v>35</v>
      </c>
      <c r="E49" s="22" t="s">
        <v>38</v>
      </c>
      <c r="F49" s="23">
        <v>4505</v>
      </c>
      <c r="G49" s="23">
        <v>0</v>
      </c>
      <c r="H49" s="19">
        <f t="shared" si="0"/>
        <v>0</v>
      </c>
    </row>
    <row r="50" spans="1:8" ht="57.75" customHeight="1" outlineLevel="3" x14ac:dyDescent="0.2">
      <c r="A50" s="15" t="s">
        <v>260</v>
      </c>
      <c r="B50" s="16" t="s">
        <v>61</v>
      </c>
      <c r="C50" s="17" t="s">
        <v>62</v>
      </c>
      <c r="D50" s="17"/>
      <c r="E50" s="17"/>
      <c r="F50" s="18">
        <v>5000</v>
      </c>
      <c r="G50" s="18">
        <v>0</v>
      </c>
      <c r="H50" s="19">
        <f t="shared" si="0"/>
        <v>0</v>
      </c>
    </row>
    <row r="51" spans="1:8" ht="78.75" customHeight="1" outlineLevel="7" x14ac:dyDescent="0.2">
      <c r="A51" s="15" t="s">
        <v>261</v>
      </c>
      <c r="B51" s="20" t="s">
        <v>64</v>
      </c>
      <c r="C51" s="17" t="s">
        <v>65</v>
      </c>
      <c r="D51" s="17"/>
      <c r="E51" s="17"/>
      <c r="F51" s="18">
        <v>5000</v>
      </c>
      <c r="G51" s="18">
        <v>0</v>
      </c>
      <c r="H51" s="19">
        <f t="shared" si="0"/>
        <v>0</v>
      </c>
    </row>
    <row r="52" spans="1:8" ht="39" customHeight="1" outlineLevel="7" x14ac:dyDescent="0.2">
      <c r="A52" s="15" t="s">
        <v>262</v>
      </c>
      <c r="B52" s="16" t="s">
        <v>34</v>
      </c>
      <c r="C52" s="17" t="s">
        <v>65</v>
      </c>
      <c r="D52" s="17" t="s">
        <v>35</v>
      </c>
      <c r="E52" s="17"/>
      <c r="F52" s="18">
        <v>5000</v>
      </c>
      <c r="G52" s="18">
        <v>0</v>
      </c>
      <c r="H52" s="19">
        <f t="shared" si="0"/>
        <v>0</v>
      </c>
    </row>
    <row r="53" spans="1:8" ht="31.5" customHeight="1" outlineLevel="7" x14ac:dyDescent="0.2">
      <c r="A53" s="15" t="s">
        <v>77</v>
      </c>
      <c r="B53" s="16" t="s">
        <v>22</v>
      </c>
      <c r="C53" s="17" t="s">
        <v>65</v>
      </c>
      <c r="D53" s="17" t="s">
        <v>35</v>
      </c>
      <c r="E53" s="17" t="s">
        <v>23</v>
      </c>
      <c r="F53" s="18">
        <v>5000</v>
      </c>
      <c r="G53" s="18">
        <v>0</v>
      </c>
      <c r="H53" s="19">
        <f t="shared" si="0"/>
        <v>0</v>
      </c>
    </row>
    <row r="54" spans="1:8" ht="31.5" customHeight="1" outlineLevel="2" x14ac:dyDescent="0.2">
      <c r="A54" s="15" t="s">
        <v>80</v>
      </c>
      <c r="B54" s="21" t="s">
        <v>22</v>
      </c>
      <c r="C54" s="22" t="s">
        <v>65</v>
      </c>
      <c r="D54" s="22" t="s">
        <v>35</v>
      </c>
      <c r="E54" s="22" t="s">
        <v>23</v>
      </c>
      <c r="F54" s="23">
        <v>5000</v>
      </c>
      <c r="G54" s="23">
        <v>0</v>
      </c>
      <c r="H54" s="19">
        <f t="shared" si="0"/>
        <v>0</v>
      </c>
    </row>
    <row r="55" spans="1:8" ht="40.5" customHeight="1" outlineLevel="3" x14ac:dyDescent="0.2">
      <c r="A55" s="15" t="s">
        <v>81</v>
      </c>
      <c r="B55" s="16" t="s">
        <v>70</v>
      </c>
      <c r="C55" s="17" t="s">
        <v>71</v>
      </c>
      <c r="D55" s="17"/>
      <c r="E55" s="17"/>
      <c r="F55" s="18">
        <f>F56+F85</f>
        <v>5178861.87</v>
      </c>
      <c r="G55" s="18">
        <f>G56+G85</f>
        <v>2309846.6800000002</v>
      </c>
      <c r="H55" s="19">
        <f t="shared" si="0"/>
        <v>44.601434407440571</v>
      </c>
    </row>
    <row r="56" spans="1:8" ht="59.25" customHeight="1" outlineLevel="7" x14ac:dyDescent="0.2">
      <c r="A56" s="15" t="s">
        <v>82</v>
      </c>
      <c r="B56" s="16" t="s">
        <v>73</v>
      </c>
      <c r="C56" s="17" t="s">
        <v>74</v>
      </c>
      <c r="D56" s="17"/>
      <c r="E56" s="17"/>
      <c r="F56" s="18">
        <f>F57+F61+F65+F69+F73+F77+F81</f>
        <v>1537200</v>
      </c>
      <c r="G56" s="18">
        <f>G57+G61+G65+G69+G73+G77+G81</f>
        <v>305560</v>
      </c>
      <c r="H56" s="19">
        <f t="shared" si="0"/>
        <v>19.877699713765288</v>
      </c>
    </row>
    <row r="57" spans="1:8" ht="60.75" customHeight="1" outlineLevel="7" x14ac:dyDescent="0.2">
      <c r="A57" s="15" t="s">
        <v>83</v>
      </c>
      <c r="B57" s="20" t="s">
        <v>78</v>
      </c>
      <c r="C57" s="17" t="s">
        <v>79</v>
      </c>
      <c r="D57" s="17"/>
      <c r="E57" s="17"/>
      <c r="F57" s="18">
        <f t="shared" ref="F57:G59" si="5">F58</f>
        <v>255300</v>
      </c>
      <c r="G57" s="18">
        <f t="shared" si="5"/>
        <v>205300</v>
      </c>
      <c r="H57" s="19">
        <f t="shared" si="0"/>
        <v>80.415197806502164</v>
      </c>
    </row>
    <row r="58" spans="1:8" ht="37.5" customHeight="1" outlineLevel="7" x14ac:dyDescent="0.2">
      <c r="A58" s="15" t="s">
        <v>86</v>
      </c>
      <c r="B58" s="16" t="s">
        <v>34</v>
      </c>
      <c r="C58" s="17" t="s">
        <v>79</v>
      </c>
      <c r="D58" s="17" t="s">
        <v>35</v>
      </c>
      <c r="E58" s="17"/>
      <c r="F58" s="18">
        <f t="shared" si="5"/>
        <v>255300</v>
      </c>
      <c r="G58" s="18">
        <f t="shared" si="5"/>
        <v>205300</v>
      </c>
      <c r="H58" s="19">
        <f t="shared" si="0"/>
        <v>80.415197806502164</v>
      </c>
    </row>
    <row r="59" spans="1:8" ht="27" customHeight="1" outlineLevel="1" x14ac:dyDescent="0.2">
      <c r="A59" s="15" t="s">
        <v>87</v>
      </c>
      <c r="B59" s="16" t="s">
        <v>75</v>
      </c>
      <c r="C59" s="17" t="s">
        <v>79</v>
      </c>
      <c r="D59" s="17" t="s">
        <v>35</v>
      </c>
      <c r="E59" s="17" t="s">
        <v>76</v>
      </c>
      <c r="F59" s="18">
        <f t="shared" si="5"/>
        <v>255300</v>
      </c>
      <c r="G59" s="18">
        <f t="shared" si="5"/>
        <v>205300</v>
      </c>
      <c r="H59" s="19">
        <f t="shared" si="0"/>
        <v>80.415197806502164</v>
      </c>
    </row>
    <row r="60" spans="1:8" ht="31.5" customHeight="1" outlineLevel="2" x14ac:dyDescent="0.2">
      <c r="A60" s="15" t="s">
        <v>88</v>
      </c>
      <c r="B60" s="21" t="s">
        <v>75</v>
      </c>
      <c r="C60" s="22" t="s">
        <v>79</v>
      </c>
      <c r="D60" s="22" t="s">
        <v>35</v>
      </c>
      <c r="E60" s="22" t="s">
        <v>76</v>
      </c>
      <c r="F60" s="23">
        <v>255300</v>
      </c>
      <c r="G60" s="23">
        <v>205300</v>
      </c>
      <c r="H60" s="19">
        <f t="shared" si="0"/>
        <v>80.415197806502164</v>
      </c>
    </row>
    <row r="61" spans="1:8" ht="93" customHeight="1" outlineLevel="3" x14ac:dyDescent="0.2">
      <c r="A61" s="15" t="s">
        <v>89</v>
      </c>
      <c r="B61" s="20" t="s">
        <v>84</v>
      </c>
      <c r="C61" s="17" t="s">
        <v>85</v>
      </c>
      <c r="D61" s="17"/>
      <c r="E61" s="17"/>
      <c r="F61" s="18">
        <f>F62</f>
        <v>951100</v>
      </c>
      <c r="G61" s="18">
        <f>G62</f>
        <v>0</v>
      </c>
      <c r="H61" s="19">
        <f t="shared" si="0"/>
        <v>0</v>
      </c>
    </row>
    <row r="62" spans="1:8" ht="29.25" customHeight="1" outlineLevel="7" x14ac:dyDescent="0.2">
      <c r="A62" s="15" t="s">
        <v>92</v>
      </c>
      <c r="B62" s="16" t="s">
        <v>34</v>
      </c>
      <c r="C62" s="17" t="s">
        <v>85</v>
      </c>
      <c r="D62" s="17" t="s">
        <v>35</v>
      </c>
      <c r="E62" s="17"/>
      <c r="F62" s="18">
        <f>F63</f>
        <v>951100</v>
      </c>
      <c r="G62" s="18">
        <v>0</v>
      </c>
      <c r="H62" s="19">
        <f t="shared" si="0"/>
        <v>0</v>
      </c>
    </row>
    <row r="63" spans="1:8" ht="26.25" customHeight="1" outlineLevel="7" x14ac:dyDescent="0.2">
      <c r="A63" s="15" t="s">
        <v>93</v>
      </c>
      <c r="B63" s="16" t="s">
        <v>75</v>
      </c>
      <c r="C63" s="17" t="s">
        <v>85</v>
      </c>
      <c r="D63" s="17" t="s">
        <v>35</v>
      </c>
      <c r="E63" s="17" t="s">
        <v>76</v>
      </c>
      <c r="F63" s="18">
        <f>F64</f>
        <v>951100</v>
      </c>
      <c r="G63" s="18">
        <v>0</v>
      </c>
      <c r="H63" s="19">
        <f t="shared" si="0"/>
        <v>0</v>
      </c>
    </row>
    <row r="64" spans="1:8" ht="27.75" customHeight="1" outlineLevel="7" x14ac:dyDescent="0.2">
      <c r="A64" s="15" t="s">
        <v>94</v>
      </c>
      <c r="B64" s="21" t="s">
        <v>75</v>
      </c>
      <c r="C64" s="22" t="s">
        <v>85</v>
      </c>
      <c r="D64" s="22" t="s">
        <v>35</v>
      </c>
      <c r="E64" s="22" t="s">
        <v>76</v>
      </c>
      <c r="F64" s="23">
        <v>951100</v>
      </c>
      <c r="G64" s="23">
        <v>0</v>
      </c>
      <c r="H64" s="19">
        <f t="shared" si="0"/>
        <v>0</v>
      </c>
    </row>
    <row r="65" spans="1:10" ht="67.5" customHeight="1" outlineLevel="3" x14ac:dyDescent="0.2">
      <c r="A65" s="15" t="s">
        <v>95</v>
      </c>
      <c r="B65" s="16" t="s">
        <v>90</v>
      </c>
      <c r="C65" s="17" t="s">
        <v>91</v>
      </c>
      <c r="D65" s="17"/>
      <c r="E65" s="17"/>
      <c r="F65" s="18">
        <f t="shared" ref="F65:G67" si="6">F66</f>
        <v>177140</v>
      </c>
      <c r="G65" s="18">
        <f t="shared" si="6"/>
        <v>0</v>
      </c>
      <c r="H65" s="19">
        <f t="shared" si="0"/>
        <v>0</v>
      </c>
    </row>
    <row r="66" spans="1:10" ht="32.25" customHeight="1" outlineLevel="7" x14ac:dyDescent="0.2">
      <c r="A66" s="15" t="s">
        <v>98</v>
      </c>
      <c r="B66" s="16" t="s">
        <v>34</v>
      </c>
      <c r="C66" s="17" t="s">
        <v>91</v>
      </c>
      <c r="D66" s="17" t="s">
        <v>35</v>
      </c>
      <c r="E66" s="17"/>
      <c r="F66" s="18">
        <f t="shared" si="6"/>
        <v>177140</v>
      </c>
      <c r="G66" s="18">
        <f t="shared" si="6"/>
        <v>0</v>
      </c>
      <c r="H66" s="19">
        <f t="shared" si="0"/>
        <v>0</v>
      </c>
    </row>
    <row r="67" spans="1:10" ht="34.5" customHeight="1" outlineLevel="7" x14ac:dyDescent="0.2">
      <c r="A67" s="15" t="s">
        <v>99</v>
      </c>
      <c r="B67" s="16" t="s">
        <v>75</v>
      </c>
      <c r="C67" s="17" t="s">
        <v>91</v>
      </c>
      <c r="D67" s="17" t="s">
        <v>35</v>
      </c>
      <c r="E67" s="17" t="s">
        <v>76</v>
      </c>
      <c r="F67" s="18">
        <f t="shared" si="6"/>
        <v>177140</v>
      </c>
      <c r="G67" s="18">
        <f t="shared" si="6"/>
        <v>0</v>
      </c>
      <c r="H67" s="19">
        <f t="shared" si="0"/>
        <v>0</v>
      </c>
    </row>
    <row r="68" spans="1:10" ht="36" customHeight="1" outlineLevel="7" x14ac:dyDescent="0.2">
      <c r="A68" s="15" t="s">
        <v>100</v>
      </c>
      <c r="B68" s="21" t="s">
        <v>75</v>
      </c>
      <c r="C68" s="22" t="s">
        <v>91</v>
      </c>
      <c r="D68" s="22" t="s">
        <v>35</v>
      </c>
      <c r="E68" s="22" t="s">
        <v>76</v>
      </c>
      <c r="F68" s="23">
        <v>177140</v>
      </c>
      <c r="G68" s="23">
        <v>0</v>
      </c>
      <c r="H68" s="19">
        <f t="shared" si="0"/>
        <v>0</v>
      </c>
    </row>
    <row r="69" spans="1:10" ht="36" customHeight="1" outlineLevel="3" x14ac:dyDescent="0.2">
      <c r="A69" s="15" t="s">
        <v>101</v>
      </c>
      <c r="B69" s="20" t="s">
        <v>96</v>
      </c>
      <c r="C69" s="17" t="s">
        <v>97</v>
      </c>
      <c r="D69" s="17"/>
      <c r="E69" s="17"/>
      <c r="F69" s="18">
        <f t="shared" ref="F69:G71" si="7">F70</f>
        <v>100000</v>
      </c>
      <c r="G69" s="18">
        <f t="shared" si="7"/>
        <v>100000</v>
      </c>
      <c r="H69" s="19">
        <f t="shared" si="0"/>
        <v>100</v>
      </c>
    </row>
    <row r="70" spans="1:10" ht="30.75" customHeight="1" outlineLevel="7" x14ac:dyDescent="0.2">
      <c r="A70" s="15" t="s">
        <v>102</v>
      </c>
      <c r="B70" s="16" t="s">
        <v>34</v>
      </c>
      <c r="C70" s="17" t="s">
        <v>97</v>
      </c>
      <c r="D70" s="17" t="s">
        <v>35</v>
      </c>
      <c r="E70" s="17"/>
      <c r="F70" s="18">
        <f t="shared" si="7"/>
        <v>100000</v>
      </c>
      <c r="G70" s="18">
        <f t="shared" si="7"/>
        <v>100000</v>
      </c>
      <c r="H70" s="19">
        <f t="shared" si="0"/>
        <v>100</v>
      </c>
    </row>
    <row r="71" spans="1:10" ht="51" customHeight="1" outlineLevel="7" x14ac:dyDescent="0.2">
      <c r="A71" s="15" t="s">
        <v>296</v>
      </c>
      <c r="B71" s="16" t="s">
        <v>75</v>
      </c>
      <c r="C71" s="17" t="s">
        <v>97</v>
      </c>
      <c r="D71" s="17" t="s">
        <v>35</v>
      </c>
      <c r="E71" s="17" t="s">
        <v>76</v>
      </c>
      <c r="F71" s="18">
        <f t="shared" si="7"/>
        <v>100000</v>
      </c>
      <c r="G71" s="18">
        <f t="shared" si="7"/>
        <v>100000</v>
      </c>
      <c r="H71" s="19">
        <f t="shared" si="0"/>
        <v>100</v>
      </c>
    </row>
    <row r="72" spans="1:10" ht="36.75" customHeight="1" outlineLevel="7" x14ac:dyDescent="0.2">
      <c r="A72" s="15" t="s">
        <v>297</v>
      </c>
      <c r="B72" s="21" t="s">
        <v>75</v>
      </c>
      <c r="C72" s="22" t="s">
        <v>97</v>
      </c>
      <c r="D72" s="22" t="s">
        <v>35</v>
      </c>
      <c r="E72" s="22" t="s">
        <v>76</v>
      </c>
      <c r="F72" s="23">
        <v>100000</v>
      </c>
      <c r="G72" s="23">
        <v>100000</v>
      </c>
      <c r="H72" s="19">
        <f t="shared" si="0"/>
        <v>100</v>
      </c>
    </row>
    <row r="73" spans="1:10" ht="45.75" customHeight="1" outlineLevel="3" x14ac:dyDescent="0.2">
      <c r="A73" s="15" t="s">
        <v>298</v>
      </c>
      <c r="B73" s="20" t="s">
        <v>103</v>
      </c>
      <c r="C73" s="17" t="s">
        <v>104</v>
      </c>
      <c r="D73" s="17"/>
      <c r="E73" s="17"/>
      <c r="F73" s="18">
        <f t="shared" ref="F73:G75" si="8">F74</f>
        <v>260</v>
      </c>
      <c r="G73" s="18">
        <f t="shared" si="8"/>
        <v>260</v>
      </c>
      <c r="H73" s="19">
        <f t="shared" si="0"/>
        <v>100</v>
      </c>
    </row>
    <row r="74" spans="1:10" ht="36.75" customHeight="1" outlineLevel="7" x14ac:dyDescent="0.2">
      <c r="A74" s="15" t="s">
        <v>105</v>
      </c>
      <c r="B74" s="16" t="s">
        <v>34</v>
      </c>
      <c r="C74" s="17" t="s">
        <v>104</v>
      </c>
      <c r="D74" s="17" t="s">
        <v>35</v>
      </c>
      <c r="E74" s="17"/>
      <c r="F74" s="18">
        <f t="shared" si="8"/>
        <v>260</v>
      </c>
      <c r="G74" s="18">
        <f t="shared" si="8"/>
        <v>260</v>
      </c>
      <c r="H74" s="19">
        <f t="shared" si="0"/>
        <v>100</v>
      </c>
    </row>
    <row r="75" spans="1:10" ht="35.25" customHeight="1" outlineLevel="7" x14ac:dyDescent="0.2">
      <c r="A75" s="15" t="s">
        <v>106</v>
      </c>
      <c r="B75" s="16" t="s">
        <v>75</v>
      </c>
      <c r="C75" s="17" t="s">
        <v>104</v>
      </c>
      <c r="D75" s="17" t="s">
        <v>35</v>
      </c>
      <c r="E75" s="17" t="s">
        <v>76</v>
      </c>
      <c r="F75" s="18">
        <f t="shared" si="8"/>
        <v>260</v>
      </c>
      <c r="G75" s="18">
        <f t="shared" si="8"/>
        <v>260</v>
      </c>
      <c r="H75" s="19">
        <f t="shared" si="0"/>
        <v>100</v>
      </c>
    </row>
    <row r="76" spans="1:10" ht="33" customHeight="1" outlineLevel="7" x14ac:dyDescent="0.2">
      <c r="A76" s="15" t="s">
        <v>107</v>
      </c>
      <c r="B76" s="21" t="s">
        <v>75</v>
      </c>
      <c r="C76" s="22" t="s">
        <v>104</v>
      </c>
      <c r="D76" s="22" t="s">
        <v>35</v>
      </c>
      <c r="E76" s="22" t="s">
        <v>76</v>
      </c>
      <c r="F76" s="23">
        <v>260</v>
      </c>
      <c r="G76" s="23">
        <v>260</v>
      </c>
      <c r="H76" s="19">
        <f t="shared" ref="H76:H157" si="9">G76/F76*100</f>
        <v>100</v>
      </c>
    </row>
    <row r="77" spans="1:10" ht="96.75" customHeight="1" outlineLevel="3" x14ac:dyDescent="0.2">
      <c r="A77" s="15" t="s">
        <v>108</v>
      </c>
      <c r="B77" s="20" t="s">
        <v>109</v>
      </c>
      <c r="C77" s="17" t="s">
        <v>110</v>
      </c>
      <c r="D77" s="17"/>
      <c r="E77" s="17"/>
      <c r="F77" s="18">
        <f>F78</f>
        <v>12000</v>
      </c>
      <c r="G77" s="18">
        <v>0</v>
      </c>
      <c r="H77" s="19">
        <f t="shared" si="9"/>
        <v>0</v>
      </c>
    </row>
    <row r="78" spans="1:10" ht="36" customHeight="1" outlineLevel="7" x14ac:dyDescent="0.2">
      <c r="A78" s="15" t="s">
        <v>111</v>
      </c>
      <c r="B78" s="16" t="s">
        <v>34</v>
      </c>
      <c r="C78" s="17" t="s">
        <v>110</v>
      </c>
      <c r="D78" s="17" t="s">
        <v>35</v>
      </c>
      <c r="E78" s="17"/>
      <c r="F78" s="18">
        <f>F79</f>
        <v>12000</v>
      </c>
      <c r="G78" s="18">
        <v>0</v>
      </c>
      <c r="H78" s="19">
        <f t="shared" si="9"/>
        <v>0</v>
      </c>
    </row>
    <row r="79" spans="1:10" ht="33.75" customHeight="1" outlineLevel="7" x14ac:dyDescent="0.2">
      <c r="A79" s="15" t="s">
        <v>112</v>
      </c>
      <c r="B79" s="16" t="s">
        <v>75</v>
      </c>
      <c r="C79" s="17" t="s">
        <v>110</v>
      </c>
      <c r="D79" s="17" t="s">
        <v>35</v>
      </c>
      <c r="E79" s="17" t="s">
        <v>76</v>
      </c>
      <c r="F79" s="18">
        <f>F80</f>
        <v>12000</v>
      </c>
      <c r="G79" s="18">
        <v>0</v>
      </c>
      <c r="H79" s="19">
        <f t="shared" si="9"/>
        <v>0</v>
      </c>
    </row>
    <row r="80" spans="1:10" ht="29.25" customHeight="1" outlineLevel="7" x14ac:dyDescent="0.2">
      <c r="A80" s="15" t="s">
        <v>113</v>
      </c>
      <c r="B80" s="26" t="s">
        <v>75</v>
      </c>
      <c r="C80" s="27" t="s">
        <v>110</v>
      </c>
      <c r="D80" s="27" t="s">
        <v>35</v>
      </c>
      <c r="E80" s="27" t="s">
        <v>76</v>
      </c>
      <c r="F80" s="28">
        <v>12000</v>
      </c>
      <c r="G80" s="28">
        <v>0</v>
      </c>
      <c r="H80" s="29">
        <f t="shared" si="9"/>
        <v>0</v>
      </c>
      <c r="J80" s="13"/>
    </row>
    <row r="81" spans="1:10" ht="79.5" customHeight="1" outlineLevel="7" x14ac:dyDescent="0.2">
      <c r="A81" s="15" t="s">
        <v>114</v>
      </c>
      <c r="B81" s="46" t="s">
        <v>305</v>
      </c>
      <c r="C81" s="14" t="s">
        <v>306</v>
      </c>
      <c r="D81" s="14"/>
      <c r="E81" s="14"/>
      <c r="F81" s="31">
        <f t="shared" ref="F81:G83" si="10">F82</f>
        <v>41400</v>
      </c>
      <c r="G81" s="31">
        <f t="shared" si="10"/>
        <v>0</v>
      </c>
      <c r="H81" s="29">
        <f t="shared" si="9"/>
        <v>0</v>
      </c>
      <c r="J81" s="13"/>
    </row>
    <row r="82" spans="1:10" ht="29.25" customHeight="1" outlineLevel="7" x14ac:dyDescent="0.2">
      <c r="A82" s="15" t="s">
        <v>117</v>
      </c>
      <c r="B82" s="16" t="s">
        <v>34</v>
      </c>
      <c r="C82" s="14" t="s">
        <v>306</v>
      </c>
      <c r="D82" s="14" t="s">
        <v>35</v>
      </c>
      <c r="E82" s="14"/>
      <c r="F82" s="31">
        <f t="shared" si="10"/>
        <v>41400</v>
      </c>
      <c r="G82" s="31">
        <f t="shared" si="10"/>
        <v>0</v>
      </c>
      <c r="H82" s="29">
        <f t="shared" si="9"/>
        <v>0</v>
      </c>
      <c r="J82" s="13"/>
    </row>
    <row r="83" spans="1:10" ht="29.25" customHeight="1" outlineLevel="7" x14ac:dyDescent="0.2">
      <c r="A83" s="15" t="s">
        <v>120</v>
      </c>
      <c r="B83" s="16" t="s">
        <v>75</v>
      </c>
      <c r="C83" s="14" t="s">
        <v>306</v>
      </c>
      <c r="D83" s="14" t="s">
        <v>35</v>
      </c>
      <c r="E83" s="14" t="s">
        <v>76</v>
      </c>
      <c r="F83" s="31">
        <f t="shared" si="10"/>
        <v>41400</v>
      </c>
      <c r="G83" s="31">
        <f t="shared" si="10"/>
        <v>0</v>
      </c>
      <c r="H83" s="29">
        <f t="shared" si="9"/>
        <v>0</v>
      </c>
      <c r="J83" s="13"/>
    </row>
    <row r="84" spans="1:10" ht="29.25" customHeight="1" outlineLevel="7" x14ac:dyDescent="0.2">
      <c r="A84" s="15" t="s">
        <v>121</v>
      </c>
      <c r="B84" s="26" t="s">
        <v>75</v>
      </c>
      <c r="C84" s="36" t="s">
        <v>306</v>
      </c>
      <c r="D84" s="36" t="s">
        <v>35</v>
      </c>
      <c r="E84" s="36" t="s">
        <v>76</v>
      </c>
      <c r="F84" s="25">
        <v>41400</v>
      </c>
      <c r="G84" s="25">
        <v>0</v>
      </c>
      <c r="H84" s="29">
        <f t="shared" si="9"/>
        <v>0</v>
      </c>
      <c r="J84" s="13"/>
    </row>
    <row r="85" spans="1:10" ht="54" customHeight="1" outlineLevel="3" x14ac:dyDescent="0.2">
      <c r="A85" s="15" t="s">
        <v>124</v>
      </c>
      <c r="B85" s="16" t="s">
        <v>115</v>
      </c>
      <c r="C85" s="17" t="s">
        <v>116</v>
      </c>
      <c r="D85" s="17"/>
      <c r="E85" s="17"/>
      <c r="F85" s="18">
        <f>F86+F90+F93+F97</f>
        <v>3641661.87</v>
      </c>
      <c r="G85" s="18">
        <f>G86+G90+G93+G97</f>
        <v>2004286.6800000002</v>
      </c>
      <c r="H85" s="19">
        <f t="shared" si="9"/>
        <v>55.037692997016229</v>
      </c>
    </row>
    <row r="86" spans="1:10" ht="24" customHeight="1" outlineLevel="7" x14ac:dyDescent="0.2">
      <c r="A86" s="15" t="s">
        <v>125</v>
      </c>
      <c r="B86" s="20" t="s">
        <v>129</v>
      </c>
      <c r="C86" s="17" t="s">
        <v>130</v>
      </c>
      <c r="D86" s="17"/>
      <c r="E86" s="17"/>
      <c r="F86" s="18">
        <f t="shared" ref="F86:G88" si="11">F87</f>
        <v>100000</v>
      </c>
      <c r="G86" s="18">
        <f t="shared" si="11"/>
        <v>18069.5</v>
      </c>
      <c r="H86" s="19">
        <f t="shared" ref="H86:H91" si="12">G86/F86*100</f>
        <v>18.069499999999998</v>
      </c>
    </row>
    <row r="87" spans="1:10" ht="44.25" customHeight="1" outlineLevel="7" x14ac:dyDescent="0.2">
      <c r="A87" s="15" t="s">
        <v>128</v>
      </c>
      <c r="B87" s="16" t="s">
        <v>34</v>
      </c>
      <c r="C87" s="17" t="s">
        <v>130</v>
      </c>
      <c r="D87" s="17" t="s">
        <v>35</v>
      </c>
      <c r="E87" s="17"/>
      <c r="F87" s="18">
        <f t="shared" si="11"/>
        <v>100000</v>
      </c>
      <c r="G87" s="18">
        <f t="shared" si="11"/>
        <v>18069.5</v>
      </c>
      <c r="H87" s="19">
        <f t="shared" si="12"/>
        <v>18.069499999999998</v>
      </c>
    </row>
    <row r="88" spans="1:10" ht="23.25" customHeight="1" outlineLevel="7" x14ac:dyDescent="0.2">
      <c r="A88" s="15" t="s">
        <v>131</v>
      </c>
      <c r="B88" s="16" t="s">
        <v>133</v>
      </c>
      <c r="C88" s="17" t="s">
        <v>130</v>
      </c>
      <c r="D88" s="17" t="s">
        <v>35</v>
      </c>
      <c r="E88" s="17" t="s">
        <v>134</v>
      </c>
      <c r="F88" s="18">
        <f t="shared" si="11"/>
        <v>100000</v>
      </c>
      <c r="G88" s="18">
        <f t="shared" si="11"/>
        <v>18069.5</v>
      </c>
      <c r="H88" s="19">
        <f t="shared" si="12"/>
        <v>18.069499999999998</v>
      </c>
    </row>
    <row r="89" spans="1:10" ht="24" customHeight="1" outlineLevel="3" x14ac:dyDescent="0.2">
      <c r="A89" s="15" t="s">
        <v>132</v>
      </c>
      <c r="B89" s="26" t="s">
        <v>133</v>
      </c>
      <c r="C89" s="27" t="s">
        <v>130</v>
      </c>
      <c r="D89" s="27" t="s">
        <v>35</v>
      </c>
      <c r="E89" s="27" t="s">
        <v>134</v>
      </c>
      <c r="F89" s="28">
        <v>100000</v>
      </c>
      <c r="G89" s="28">
        <v>18069.5</v>
      </c>
      <c r="H89" s="29">
        <f t="shared" si="12"/>
        <v>18.069499999999998</v>
      </c>
    </row>
    <row r="90" spans="1:10" ht="62.25" customHeight="1" outlineLevel="7" x14ac:dyDescent="0.2">
      <c r="A90" s="15" t="s">
        <v>135</v>
      </c>
      <c r="B90" s="30" t="s">
        <v>254</v>
      </c>
      <c r="C90" s="14" t="s">
        <v>257</v>
      </c>
      <c r="D90" s="14"/>
      <c r="E90" s="14"/>
      <c r="F90" s="31">
        <f>F91</f>
        <v>1671889.87</v>
      </c>
      <c r="G90" s="31">
        <f>G91</f>
        <v>1346181</v>
      </c>
      <c r="H90" s="29">
        <f t="shared" si="12"/>
        <v>80.518521234894493</v>
      </c>
    </row>
    <row r="91" spans="1:10" ht="78.75" customHeight="1" outlineLevel="7" x14ac:dyDescent="0.2">
      <c r="A91" s="15" t="s">
        <v>136</v>
      </c>
      <c r="B91" s="32" t="s">
        <v>255</v>
      </c>
      <c r="C91" s="24" t="s">
        <v>257</v>
      </c>
      <c r="D91" s="33" t="s">
        <v>18</v>
      </c>
      <c r="E91" s="33"/>
      <c r="F91" s="34">
        <f>F92</f>
        <v>1671889.87</v>
      </c>
      <c r="G91" s="34">
        <f>G92</f>
        <v>1346181</v>
      </c>
      <c r="H91" s="29">
        <f t="shared" si="12"/>
        <v>80.518521234894493</v>
      </c>
    </row>
    <row r="92" spans="1:10" ht="26.25" customHeight="1" outlineLevel="7" x14ac:dyDescent="0.2">
      <c r="A92" s="15" t="s">
        <v>137</v>
      </c>
      <c r="B92" s="35" t="s">
        <v>256</v>
      </c>
      <c r="C92" s="36" t="s">
        <v>257</v>
      </c>
      <c r="D92" s="36" t="s">
        <v>18</v>
      </c>
      <c r="E92" s="36" t="s">
        <v>258</v>
      </c>
      <c r="F92" s="25">
        <v>1671889.87</v>
      </c>
      <c r="G92" s="25">
        <v>1346181</v>
      </c>
      <c r="H92" s="37">
        <v>0</v>
      </c>
    </row>
    <row r="93" spans="1:10" ht="64.5" customHeight="1" outlineLevel="2" x14ac:dyDescent="0.2">
      <c r="A93" s="15" t="s">
        <v>138</v>
      </c>
      <c r="B93" s="16" t="s">
        <v>118</v>
      </c>
      <c r="C93" s="17" t="s">
        <v>119</v>
      </c>
      <c r="D93" s="17"/>
      <c r="E93" s="17"/>
      <c r="F93" s="18">
        <f t="shared" ref="F93:G95" si="13">F94</f>
        <v>1110000</v>
      </c>
      <c r="G93" s="18">
        <f t="shared" si="13"/>
        <v>365778.84</v>
      </c>
      <c r="H93" s="19">
        <f t="shared" si="9"/>
        <v>32.953048648648654</v>
      </c>
    </row>
    <row r="94" spans="1:10" ht="33" customHeight="1" outlineLevel="3" x14ac:dyDescent="0.2">
      <c r="A94" s="15" t="s">
        <v>139</v>
      </c>
      <c r="B94" s="16" t="s">
        <v>34</v>
      </c>
      <c r="C94" s="17" t="s">
        <v>119</v>
      </c>
      <c r="D94" s="17" t="s">
        <v>35</v>
      </c>
      <c r="E94" s="17"/>
      <c r="F94" s="18">
        <f t="shared" si="13"/>
        <v>1110000</v>
      </c>
      <c r="G94" s="18">
        <f t="shared" si="13"/>
        <v>365778.84</v>
      </c>
      <c r="H94" s="19">
        <f t="shared" si="9"/>
        <v>32.953048648648654</v>
      </c>
    </row>
    <row r="95" spans="1:10" ht="21" customHeight="1" outlineLevel="7" x14ac:dyDescent="0.2">
      <c r="A95" s="15" t="s">
        <v>140</v>
      </c>
      <c r="B95" s="16" t="s">
        <v>122</v>
      </c>
      <c r="C95" s="17" t="s">
        <v>119</v>
      </c>
      <c r="D95" s="17" t="s">
        <v>35</v>
      </c>
      <c r="E95" s="17" t="s">
        <v>123</v>
      </c>
      <c r="F95" s="18">
        <f t="shared" si="13"/>
        <v>1110000</v>
      </c>
      <c r="G95" s="18">
        <f t="shared" si="13"/>
        <v>365778.84</v>
      </c>
      <c r="H95" s="19">
        <f t="shared" si="9"/>
        <v>32.953048648648654</v>
      </c>
    </row>
    <row r="96" spans="1:10" ht="24" customHeight="1" outlineLevel="7" x14ac:dyDescent="0.2">
      <c r="A96" s="15" t="s">
        <v>143</v>
      </c>
      <c r="B96" s="21" t="s">
        <v>122</v>
      </c>
      <c r="C96" s="22" t="s">
        <v>119</v>
      </c>
      <c r="D96" s="22" t="s">
        <v>35</v>
      </c>
      <c r="E96" s="22" t="s">
        <v>123</v>
      </c>
      <c r="F96" s="23">
        <v>1110000</v>
      </c>
      <c r="G96" s="23">
        <v>365778.84</v>
      </c>
      <c r="H96" s="19">
        <f t="shared" si="9"/>
        <v>32.953048648648654</v>
      </c>
    </row>
    <row r="97" spans="1:8" ht="60.75" customHeight="1" outlineLevel="7" x14ac:dyDescent="0.2">
      <c r="A97" s="15" t="s">
        <v>144</v>
      </c>
      <c r="B97" s="16" t="s">
        <v>126</v>
      </c>
      <c r="C97" s="17" t="s">
        <v>127</v>
      </c>
      <c r="D97" s="17"/>
      <c r="E97" s="17"/>
      <c r="F97" s="18">
        <f>F98+F110+F117+F102+F106</f>
        <v>759772</v>
      </c>
      <c r="G97" s="18">
        <f>G98+G110+G117+G102+G106</f>
        <v>274257.33999999997</v>
      </c>
      <c r="H97" s="19">
        <f t="shared" si="9"/>
        <v>36.09732130165365</v>
      </c>
    </row>
    <row r="98" spans="1:8" ht="47.25" customHeight="1" outlineLevel="2" x14ac:dyDescent="0.2">
      <c r="A98" s="15" t="s">
        <v>147</v>
      </c>
      <c r="B98" s="46" t="s">
        <v>280</v>
      </c>
      <c r="C98" s="44" t="s">
        <v>281</v>
      </c>
      <c r="D98" s="17"/>
      <c r="E98" s="17"/>
      <c r="F98" s="18">
        <f t="shared" ref="F98:G100" si="14">F99</f>
        <v>12872</v>
      </c>
      <c r="G98" s="18">
        <f t="shared" si="14"/>
        <v>0</v>
      </c>
      <c r="H98" s="19">
        <f t="shared" si="9"/>
        <v>0</v>
      </c>
    </row>
    <row r="99" spans="1:8" ht="42.75" customHeight="1" outlineLevel="3" x14ac:dyDescent="0.2">
      <c r="A99" s="15" t="s">
        <v>148</v>
      </c>
      <c r="B99" s="45" t="s">
        <v>277</v>
      </c>
      <c r="C99" s="44" t="s">
        <v>281</v>
      </c>
      <c r="D99" s="17" t="s">
        <v>35</v>
      </c>
      <c r="E99" s="17"/>
      <c r="F99" s="18">
        <f t="shared" si="14"/>
        <v>12872</v>
      </c>
      <c r="G99" s="18">
        <f t="shared" si="14"/>
        <v>0</v>
      </c>
      <c r="H99" s="19">
        <f t="shared" si="9"/>
        <v>0</v>
      </c>
    </row>
    <row r="100" spans="1:8" ht="27.75" customHeight="1" outlineLevel="7" x14ac:dyDescent="0.2">
      <c r="A100" s="15" t="s">
        <v>149</v>
      </c>
      <c r="B100" s="46" t="s">
        <v>278</v>
      </c>
      <c r="C100" s="44" t="s">
        <v>281</v>
      </c>
      <c r="D100" s="17" t="s">
        <v>35</v>
      </c>
      <c r="E100" s="17" t="s">
        <v>123</v>
      </c>
      <c r="F100" s="18">
        <f t="shared" si="14"/>
        <v>12872</v>
      </c>
      <c r="G100" s="18">
        <f t="shared" si="14"/>
        <v>0</v>
      </c>
      <c r="H100" s="19">
        <f t="shared" si="9"/>
        <v>0</v>
      </c>
    </row>
    <row r="101" spans="1:8" ht="33.75" customHeight="1" outlineLevel="7" x14ac:dyDescent="0.2">
      <c r="A101" s="15" t="s">
        <v>150</v>
      </c>
      <c r="B101" s="56" t="s">
        <v>279</v>
      </c>
      <c r="C101" s="57" t="s">
        <v>281</v>
      </c>
      <c r="D101" s="27" t="s">
        <v>35</v>
      </c>
      <c r="E101" s="27" t="s">
        <v>123</v>
      </c>
      <c r="F101" s="28">
        <v>12872</v>
      </c>
      <c r="G101" s="28">
        <v>0</v>
      </c>
      <c r="H101" s="29">
        <f t="shared" si="9"/>
        <v>0</v>
      </c>
    </row>
    <row r="102" spans="1:8" ht="43.5" customHeight="1" outlineLevel="7" x14ac:dyDescent="0.2">
      <c r="A102" s="15" t="s">
        <v>151</v>
      </c>
      <c r="B102" s="46" t="s">
        <v>280</v>
      </c>
      <c r="C102" s="58" t="s">
        <v>307</v>
      </c>
      <c r="D102" s="14"/>
      <c r="E102" s="14"/>
      <c r="F102" s="31">
        <f t="shared" ref="F102:G104" si="15">F103</f>
        <v>1628</v>
      </c>
      <c r="G102" s="31">
        <f t="shared" si="15"/>
        <v>1628</v>
      </c>
      <c r="H102" s="29">
        <f t="shared" si="9"/>
        <v>100</v>
      </c>
    </row>
    <row r="103" spans="1:8" ht="33.75" customHeight="1" outlineLevel="7" x14ac:dyDescent="0.2">
      <c r="A103" s="15" t="s">
        <v>152</v>
      </c>
      <c r="B103" s="46" t="s">
        <v>308</v>
      </c>
      <c r="C103" s="58" t="s">
        <v>307</v>
      </c>
      <c r="D103" s="14" t="s">
        <v>35</v>
      </c>
      <c r="E103" s="14"/>
      <c r="F103" s="31">
        <f t="shared" si="15"/>
        <v>1628</v>
      </c>
      <c r="G103" s="31">
        <f t="shared" si="15"/>
        <v>1628</v>
      </c>
      <c r="H103" s="29">
        <f t="shared" si="9"/>
        <v>100</v>
      </c>
    </row>
    <row r="104" spans="1:8" ht="33.75" customHeight="1" outlineLevel="7" x14ac:dyDescent="0.2">
      <c r="A104" s="15" t="s">
        <v>153</v>
      </c>
      <c r="B104" s="46" t="s">
        <v>278</v>
      </c>
      <c r="C104" s="58" t="s">
        <v>307</v>
      </c>
      <c r="D104" s="14" t="s">
        <v>35</v>
      </c>
      <c r="E104" s="14" t="s">
        <v>123</v>
      </c>
      <c r="F104" s="31">
        <f t="shared" si="15"/>
        <v>1628</v>
      </c>
      <c r="G104" s="31">
        <f t="shared" si="15"/>
        <v>1628</v>
      </c>
      <c r="H104" s="29">
        <f t="shared" si="9"/>
        <v>100</v>
      </c>
    </row>
    <row r="105" spans="1:8" ht="33.75" customHeight="1" outlineLevel="7" x14ac:dyDescent="0.2">
      <c r="A105" s="15" t="s">
        <v>154</v>
      </c>
      <c r="B105" s="56" t="s">
        <v>279</v>
      </c>
      <c r="C105" s="57" t="s">
        <v>307</v>
      </c>
      <c r="D105" s="36" t="s">
        <v>35</v>
      </c>
      <c r="E105" s="36" t="s">
        <v>123</v>
      </c>
      <c r="F105" s="25">
        <v>1628</v>
      </c>
      <c r="G105" s="25">
        <v>1628</v>
      </c>
      <c r="H105" s="29">
        <f t="shared" si="9"/>
        <v>100</v>
      </c>
    </row>
    <row r="106" spans="1:8" ht="41.25" customHeight="1" outlineLevel="7" x14ac:dyDescent="0.2">
      <c r="A106" s="15" t="s">
        <v>157</v>
      </c>
      <c r="B106" s="46" t="s">
        <v>280</v>
      </c>
      <c r="C106" s="44" t="s">
        <v>310</v>
      </c>
      <c r="D106" s="14"/>
      <c r="E106" s="14"/>
      <c r="F106" s="31">
        <f t="shared" ref="F106:G108" si="16">F107</f>
        <v>1</v>
      </c>
      <c r="G106" s="31">
        <f t="shared" si="16"/>
        <v>0</v>
      </c>
      <c r="H106" s="37">
        <f t="shared" si="9"/>
        <v>0</v>
      </c>
    </row>
    <row r="107" spans="1:8" ht="81.75" customHeight="1" outlineLevel="7" x14ac:dyDescent="0.2">
      <c r="A107" s="15" t="s">
        <v>160</v>
      </c>
      <c r="B107" s="46" t="s">
        <v>309</v>
      </c>
      <c r="C107" s="44" t="s">
        <v>310</v>
      </c>
      <c r="D107" s="14" t="s">
        <v>35</v>
      </c>
      <c r="E107" s="14"/>
      <c r="F107" s="31">
        <f t="shared" si="16"/>
        <v>1</v>
      </c>
      <c r="G107" s="31">
        <f t="shared" si="16"/>
        <v>0</v>
      </c>
      <c r="H107" s="29">
        <f t="shared" si="9"/>
        <v>0</v>
      </c>
    </row>
    <row r="108" spans="1:8" ht="33.75" customHeight="1" outlineLevel="7" x14ac:dyDescent="0.2">
      <c r="A108" s="15" t="s">
        <v>163</v>
      </c>
      <c r="B108" s="46" t="s">
        <v>278</v>
      </c>
      <c r="C108" s="44" t="s">
        <v>310</v>
      </c>
      <c r="D108" s="14" t="s">
        <v>35</v>
      </c>
      <c r="E108" s="14" t="s">
        <v>123</v>
      </c>
      <c r="F108" s="31">
        <f t="shared" si="16"/>
        <v>1</v>
      </c>
      <c r="G108" s="31">
        <f t="shared" si="16"/>
        <v>0</v>
      </c>
      <c r="H108" s="29">
        <f t="shared" si="9"/>
        <v>0</v>
      </c>
    </row>
    <row r="109" spans="1:8" ht="33.75" customHeight="1" outlineLevel="7" x14ac:dyDescent="0.2">
      <c r="A109" s="15" t="s">
        <v>164</v>
      </c>
      <c r="B109" s="56" t="s">
        <v>279</v>
      </c>
      <c r="C109" s="43" t="s">
        <v>310</v>
      </c>
      <c r="D109" s="36" t="s">
        <v>35</v>
      </c>
      <c r="E109" s="36" t="s">
        <v>123</v>
      </c>
      <c r="F109" s="25">
        <v>1</v>
      </c>
      <c r="G109" s="25">
        <v>0</v>
      </c>
      <c r="H109" s="29">
        <f t="shared" si="9"/>
        <v>0</v>
      </c>
    </row>
    <row r="110" spans="1:8" ht="64.5" customHeight="1" outlineLevel="7" x14ac:dyDescent="0.2">
      <c r="A110" s="15" t="s">
        <v>167</v>
      </c>
      <c r="B110" s="20" t="s">
        <v>141</v>
      </c>
      <c r="C110" s="17" t="s">
        <v>142</v>
      </c>
      <c r="D110" s="17"/>
      <c r="E110" s="17"/>
      <c r="F110" s="18">
        <f>F111+F114</f>
        <v>358900</v>
      </c>
      <c r="G110" s="18">
        <f>G111+G114</f>
        <v>194759.11</v>
      </c>
      <c r="H110" s="19">
        <f t="shared" si="9"/>
        <v>54.265564224017822</v>
      </c>
    </row>
    <row r="111" spans="1:8" ht="25.5" customHeight="1" outlineLevel="3" x14ac:dyDescent="0.2">
      <c r="A111" s="15" t="s">
        <v>168</v>
      </c>
      <c r="B111" s="16" t="s">
        <v>43</v>
      </c>
      <c r="C111" s="17" t="s">
        <v>142</v>
      </c>
      <c r="D111" s="17" t="s">
        <v>44</v>
      </c>
      <c r="E111" s="17"/>
      <c r="F111" s="18">
        <f>F112</f>
        <v>275700</v>
      </c>
      <c r="G111" s="18">
        <f>G112</f>
        <v>152153.47</v>
      </c>
      <c r="H111" s="19">
        <f t="shared" si="9"/>
        <v>55.188055857816465</v>
      </c>
    </row>
    <row r="112" spans="1:8" ht="27.75" customHeight="1" outlineLevel="7" x14ac:dyDescent="0.2">
      <c r="A112" s="15" t="s">
        <v>169</v>
      </c>
      <c r="B112" s="16" t="s">
        <v>145</v>
      </c>
      <c r="C112" s="17" t="s">
        <v>142</v>
      </c>
      <c r="D112" s="17" t="s">
        <v>44</v>
      </c>
      <c r="E112" s="17" t="s">
        <v>146</v>
      </c>
      <c r="F112" s="18">
        <f>F113</f>
        <v>275700</v>
      </c>
      <c r="G112" s="18">
        <f>G113</f>
        <v>152153.47</v>
      </c>
      <c r="H112" s="19">
        <f t="shared" si="9"/>
        <v>55.188055857816465</v>
      </c>
    </row>
    <row r="113" spans="1:8" ht="27" customHeight="1" outlineLevel="7" x14ac:dyDescent="0.2">
      <c r="A113" s="15" t="s">
        <v>170</v>
      </c>
      <c r="B113" s="21" t="s">
        <v>145</v>
      </c>
      <c r="C113" s="22" t="s">
        <v>142</v>
      </c>
      <c r="D113" s="22" t="s">
        <v>44</v>
      </c>
      <c r="E113" s="22" t="s">
        <v>146</v>
      </c>
      <c r="F113" s="23">
        <v>275700</v>
      </c>
      <c r="G113" s="23">
        <v>152153.47</v>
      </c>
      <c r="H113" s="19">
        <f t="shared" si="9"/>
        <v>55.188055857816465</v>
      </c>
    </row>
    <row r="114" spans="1:8" ht="44.25" customHeight="1" outlineLevel="7" x14ac:dyDescent="0.2">
      <c r="A114" s="15" t="s">
        <v>171</v>
      </c>
      <c r="B114" s="16" t="s">
        <v>47</v>
      </c>
      <c r="C114" s="17" t="s">
        <v>142</v>
      </c>
      <c r="D114" s="17" t="s">
        <v>48</v>
      </c>
      <c r="E114" s="17"/>
      <c r="F114" s="18">
        <f>F115</f>
        <v>83200</v>
      </c>
      <c r="G114" s="18">
        <f>G115</f>
        <v>42605.64</v>
      </c>
      <c r="H114" s="19">
        <f t="shared" si="9"/>
        <v>51.20870192307693</v>
      </c>
    </row>
    <row r="115" spans="1:8" ht="34.5" customHeight="1" outlineLevel="3" x14ac:dyDescent="0.2">
      <c r="A115" s="15" t="s">
        <v>174</v>
      </c>
      <c r="B115" s="16" t="s">
        <v>145</v>
      </c>
      <c r="C115" s="17" t="s">
        <v>142</v>
      </c>
      <c r="D115" s="17" t="s">
        <v>48</v>
      </c>
      <c r="E115" s="17" t="s">
        <v>146</v>
      </c>
      <c r="F115" s="18">
        <f>F116</f>
        <v>83200</v>
      </c>
      <c r="G115" s="18">
        <f>G116</f>
        <v>42605.64</v>
      </c>
      <c r="H115" s="19">
        <f t="shared" si="9"/>
        <v>51.20870192307693</v>
      </c>
    </row>
    <row r="116" spans="1:8" ht="26.25" customHeight="1" outlineLevel="7" x14ac:dyDescent="0.2">
      <c r="A116" s="15" t="s">
        <v>175</v>
      </c>
      <c r="B116" s="21" t="s">
        <v>145</v>
      </c>
      <c r="C116" s="22" t="s">
        <v>142</v>
      </c>
      <c r="D116" s="22" t="s">
        <v>48</v>
      </c>
      <c r="E116" s="22" t="s">
        <v>146</v>
      </c>
      <c r="F116" s="23">
        <v>83200</v>
      </c>
      <c r="G116" s="23">
        <v>42605.64</v>
      </c>
      <c r="H116" s="19">
        <f t="shared" si="9"/>
        <v>51.20870192307693</v>
      </c>
    </row>
    <row r="117" spans="1:8" ht="31.5" customHeight="1" outlineLevel="7" x14ac:dyDescent="0.2">
      <c r="A117" s="15" t="s">
        <v>176</v>
      </c>
      <c r="B117" s="16" t="s">
        <v>34</v>
      </c>
      <c r="C117" s="17" t="s">
        <v>142</v>
      </c>
      <c r="D117" s="17" t="s">
        <v>35</v>
      </c>
      <c r="E117" s="17"/>
      <c r="F117" s="18">
        <f>F118</f>
        <v>386371</v>
      </c>
      <c r="G117" s="18">
        <f>G118</f>
        <v>77870.23</v>
      </c>
      <c r="H117" s="19">
        <f t="shared" si="9"/>
        <v>20.154263648151645</v>
      </c>
    </row>
    <row r="118" spans="1:8" ht="21.75" customHeight="1" outlineLevel="7" x14ac:dyDescent="0.2">
      <c r="A118" s="15" t="s">
        <v>179</v>
      </c>
      <c r="B118" s="16" t="s">
        <v>122</v>
      </c>
      <c r="C118" s="17" t="s">
        <v>142</v>
      </c>
      <c r="D118" s="17" t="s">
        <v>35</v>
      </c>
      <c r="E118" s="17" t="s">
        <v>123</v>
      </c>
      <c r="F118" s="18">
        <f>F119</f>
        <v>386371</v>
      </c>
      <c r="G118" s="18">
        <f>G119</f>
        <v>77870.23</v>
      </c>
      <c r="H118" s="19">
        <f t="shared" si="9"/>
        <v>20.154263648151645</v>
      </c>
    </row>
    <row r="119" spans="1:8" ht="27" customHeight="1" outlineLevel="7" x14ac:dyDescent="0.2">
      <c r="A119" s="15" t="s">
        <v>182</v>
      </c>
      <c r="B119" s="21" t="s">
        <v>122</v>
      </c>
      <c r="C119" s="22" t="s">
        <v>142</v>
      </c>
      <c r="D119" s="22" t="s">
        <v>35</v>
      </c>
      <c r="E119" s="22" t="s">
        <v>123</v>
      </c>
      <c r="F119" s="23">
        <v>386371</v>
      </c>
      <c r="G119" s="23">
        <v>77870.23</v>
      </c>
      <c r="H119" s="19">
        <f t="shared" si="9"/>
        <v>20.154263648151645</v>
      </c>
    </row>
    <row r="120" spans="1:8" ht="26.25" customHeight="1" outlineLevel="7" x14ac:dyDescent="0.2">
      <c r="A120" s="15" t="s">
        <v>185</v>
      </c>
      <c r="B120" s="16" t="s">
        <v>155</v>
      </c>
      <c r="C120" s="17" t="s">
        <v>156</v>
      </c>
      <c r="D120" s="17"/>
      <c r="E120" s="17"/>
      <c r="F120" s="18">
        <f>F121</f>
        <v>635000</v>
      </c>
      <c r="G120" s="18">
        <f>G121</f>
        <v>334774.81</v>
      </c>
      <c r="H120" s="19">
        <f t="shared" si="9"/>
        <v>52.720442519685037</v>
      </c>
    </row>
    <row r="121" spans="1:8" ht="45.75" customHeight="1" outlineLevel="7" x14ac:dyDescent="0.2">
      <c r="A121" s="15" t="s">
        <v>186</v>
      </c>
      <c r="B121" s="16" t="s">
        <v>158</v>
      </c>
      <c r="C121" s="17" t="s">
        <v>159</v>
      </c>
      <c r="D121" s="17"/>
      <c r="E121" s="17"/>
      <c r="F121" s="18">
        <f>F122</f>
        <v>635000</v>
      </c>
      <c r="G121" s="18">
        <f>G122</f>
        <v>334774.81</v>
      </c>
      <c r="H121" s="19">
        <f t="shared" si="9"/>
        <v>52.720442519685037</v>
      </c>
    </row>
    <row r="122" spans="1:8" ht="39" customHeight="1" outlineLevel="7" x14ac:dyDescent="0.2">
      <c r="A122" s="15" t="s">
        <v>189</v>
      </c>
      <c r="B122" s="16" t="s">
        <v>161</v>
      </c>
      <c r="C122" s="17" t="s">
        <v>162</v>
      </c>
      <c r="D122" s="17"/>
      <c r="E122" s="17"/>
      <c r="F122" s="18">
        <f>F123+F126+F129</f>
        <v>635000</v>
      </c>
      <c r="G122" s="18">
        <f>G123+G126+G129</f>
        <v>334774.81</v>
      </c>
      <c r="H122" s="19">
        <f t="shared" si="9"/>
        <v>52.720442519685037</v>
      </c>
    </row>
    <row r="123" spans="1:8" ht="21.75" customHeight="1" outlineLevel="7" x14ac:dyDescent="0.2">
      <c r="A123" s="15" t="s">
        <v>190</v>
      </c>
      <c r="B123" s="16" t="s">
        <v>43</v>
      </c>
      <c r="C123" s="17" t="s">
        <v>162</v>
      </c>
      <c r="D123" s="17" t="s">
        <v>44</v>
      </c>
      <c r="E123" s="17"/>
      <c r="F123" s="18">
        <f>F124</f>
        <v>487000</v>
      </c>
      <c r="G123" s="18">
        <f>G124</f>
        <v>255712.76</v>
      </c>
      <c r="H123" s="19">
        <f t="shared" si="9"/>
        <v>52.507753593429165</v>
      </c>
    </row>
    <row r="124" spans="1:8" ht="36" customHeight="1" outlineLevel="7" x14ac:dyDescent="0.2">
      <c r="A124" s="15" t="s">
        <v>191</v>
      </c>
      <c r="B124" s="16" t="s">
        <v>165</v>
      </c>
      <c r="C124" s="17" t="s">
        <v>162</v>
      </c>
      <c r="D124" s="17" t="s">
        <v>44</v>
      </c>
      <c r="E124" s="17" t="s">
        <v>166</v>
      </c>
      <c r="F124" s="18">
        <f>F125</f>
        <v>487000</v>
      </c>
      <c r="G124" s="18">
        <f>G125</f>
        <v>255712.76</v>
      </c>
      <c r="H124" s="19">
        <f t="shared" si="9"/>
        <v>52.507753593429165</v>
      </c>
    </row>
    <row r="125" spans="1:8" ht="33" customHeight="1" outlineLevel="1" x14ac:dyDescent="0.2">
      <c r="A125" s="15" t="s">
        <v>192</v>
      </c>
      <c r="B125" s="21" t="s">
        <v>165</v>
      </c>
      <c r="C125" s="22" t="s">
        <v>162</v>
      </c>
      <c r="D125" s="22" t="s">
        <v>44</v>
      </c>
      <c r="E125" s="22" t="s">
        <v>166</v>
      </c>
      <c r="F125" s="23">
        <v>487000</v>
      </c>
      <c r="G125" s="23">
        <v>255712.76</v>
      </c>
      <c r="H125" s="19">
        <f t="shared" si="9"/>
        <v>52.507753593429165</v>
      </c>
    </row>
    <row r="126" spans="1:8" ht="50.25" customHeight="1" outlineLevel="2" x14ac:dyDescent="0.2">
      <c r="A126" s="15" t="s">
        <v>193</v>
      </c>
      <c r="B126" s="16" t="s">
        <v>47</v>
      </c>
      <c r="C126" s="17" t="s">
        <v>162</v>
      </c>
      <c r="D126" s="17" t="s">
        <v>48</v>
      </c>
      <c r="E126" s="17"/>
      <c r="F126" s="18">
        <f>F127</f>
        <v>147788.16</v>
      </c>
      <c r="G126" s="18">
        <f>G127</f>
        <v>78988.539999999994</v>
      </c>
      <c r="H126" s="19">
        <f t="shared" si="9"/>
        <v>53.447136766571823</v>
      </c>
    </row>
    <row r="127" spans="1:8" ht="45.75" customHeight="1" outlineLevel="3" x14ac:dyDescent="0.2">
      <c r="A127" s="15" t="s">
        <v>194</v>
      </c>
      <c r="B127" s="16" t="s">
        <v>165</v>
      </c>
      <c r="C127" s="17" t="s">
        <v>162</v>
      </c>
      <c r="D127" s="17" t="s">
        <v>48</v>
      </c>
      <c r="E127" s="17" t="s">
        <v>166</v>
      </c>
      <c r="F127" s="18">
        <f>F128</f>
        <v>147788.16</v>
      </c>
      <c r="G127" s="18">
        <f>G128</f>
        <v>78988.539999999994</v>
      </c>
      <c r="H127" s="19">
        <f t="shared" si="9"/>
        <v>53.447136766571823</v>
      </c>
    </row>
    <row r="128" spans="1:8" ht="35.25" customHeight="1" outlineLevel="7" x14ac:dyDescent="0.2">
      <c r="A128" s="15" t="s">
        <v>195</v>
      </c>
      <c r="B128" s="21" t="s">
        <v>165</v>
      </c>
      <c r="C128" s="22" t="s">
        <v>162</v>
      </c>
      <c r="D128" s="22" t="s">
        <v>48</v>
      </c>
      <c r="E128" s="22" t="s">
        <v>166</v>
      </c>
      <c r="F128" s="23">
        <v>147788.16</v>
      </c>
      <c r="G128" s="23">
        <v>78988.539999999994</v>
      </c>
      <c r="H128" s="19">
        <f t="shared" si="9"/>
        <v>53.447136766571823</v>
      </c>
    </row>
    <row r="129" spans="1:8" ht="30.75" customHeight="1" outlineLevel="7" x14ac:dyDescent="0.2">
      <c r="A129" s="15" t="s">
        <v>196</v>
      </c>
      <c r="B129" s="16" t="s">
        <v>172</v>
      </c>
      <c r="C129" s="17" t="s">
        <v>162</v>
      </c>
      <c r="D129" s="17" t="s">
        <v>173</v>
      </c>
      <c r="E129" s="17"/>
      <c r="F129" s="18">
        <f>F130</f>
        <v>211.84</v>
      </c>
      <c r="G129" s="18">
        <f>G130</f>
        <v>73.510000000000005</v>
      </c>
      <c r="H129" s="19">
        <f t="shared" si="9"/>
        <v>34.700717522658614</v>
      </c>
    </row>
    <row r="130" spans="1:8" ht="43.5" customHeight="1" outlineLevel="7" x14ac:dyDescent="0.2">
      <c r="A130" s="15" t="s">
        <v>199</v>
      </c>
      <c r="B130" s="16" t="s">
        <v>165</v>
      </c>
      <c r="C130" s="17" t="s">
        <v>162</v>
      </c>
      <c r="D130" s="17" t="s">
        <v>173</v>
      </c>
      <c r="E130" s="17" t="s">
        <v>166</v>
      </c>
      <c r="F130" s="18">
        <f>F131</f>
        <v>211.84</v>
      </c>
      <c r="G130" s="18">
        <f>G131</f>
        <v>73.510000000000005</v>
      </c>
      <c r="H130" s="19">
        <f t="shared" si="9"/>
        <v>34.700717522658614</v>
      </c>
    </row>
    <row r="131" spans="1:8" ht="45" customHeight="1" outlineLevel="7" x14ac:dyDescent="0.2">
      <c r="A131" s="15" t="s">
        <v>44</v>
      </c>
      <c r="B131" s="21" t="s">
        <v>165</v>
      </c>
      <c r="C131" s="22" t="s">
        <v>162</v>
      </c>
      <c r="D131" s="22" t="s">
        <v>173</v>
      </c>
      <c r="E131" s="22" t="s">
        <v>166</v>
      </c>
      <c r="F131" s="23">
        <v>211.84</v>
      </c>
      <c r="G131" s="23">
        <v>73.510000000000005</v>
      </c>
      <c r="H131" s="19">
        <f t="shared" si="9"/>
        <v>34.700717522658614</v>
      </c>
    </row>
    <row r="132" spans="1:8" ht="34.5" customHeight="1" outlineLevel="7" x14ac:dyDescent="0.2">
      <c r="A132" s="15" t="s">
        <v>200</v>
      </c>
      <c r="B132" s="16" t="s">
        <v>177</v>
      </c>
      <c r="C132" s="17" t="s">
        <v>178</v>
      </c>
      <c r="D132" s="17"/>
      <c r="E132" s="17"/>
      <c r="F132" s="18">
        <f>F136+F133</f>
        <v>4038416.21</v>
      </c>
      <c r="G132" s="18">
        <f>G136</f>
        <v>1532909.6099999999</v>
      </c>
      <c r="H132" s="19">
        <f t="shared" si="9"/>
        <v>37.958187821358806</v>
      </c>
    </row>
    <row r="133" spans="1:8" ht="24.75" customHeight="1" outlineLevel="7" x14ac:dyDescent="0.2">
      <c r="A133" s="15" t="s">
        <v>201</v>
      </c>
      <c r="B133" s="50" t="s">
        <v>288</v>
      </c>
      <c r="C133" s="51" t="s">
        <v>266</v>
      </c>
      <c r="D133" s="17" t="s">
        <v>291</v>
      </c>
      <c r="E133" s="17"/>
      <c r="F133" s="18">
        <f>F134</f>
        <v>375000</v>
      </c>
      <c r="G133" s="18">
        <f>G134</f>
        <v>0</v>
      </c>
      <c r="H133" s="19">
        <v>0</v>
      </c>
    </row>
    <row r="134" spans="1:8" ht="18.75" customHeight="1" outlineLevel="7" x14ac:dyDescent="0.2">
      <c r="A134" s="15" t="s">
        <v>204</v>
      </c>
      <c r="B134" s="48" t="s">
        <v>289</v>
      </c>
      <c r="C134" s="52" t="s">
        <v>266</v>
      </c>
      <c r="D134" s="53" t="s">
        <v>292</v>
      </c>
      <c r="E134" s="17" t="s">
        <v>293</v>
      </c>
      <c r="F134" s="18">
        <f>F135</f>
        <v>375000</v>
      </c>
      <c r="G134" s="18">
        <f>G135</f>
        <v>0</v>
      </c>
      <c r="H134" s="19">
        <v>0</v>
      </c>
    </row>
    <row r="135" spans="1:8" ht="21.75" customHeight="1" outlineLevel="7" x14ac:dyDescent="0.2">
      <c r="A135" s="15" t="s">
        <v>205</v>
      </c>
      <c r="B135" s="48" t="s">
        <v>290</v>
      </c>
      <c r="C135" s="52" t="s">
        <v>266</v>
      </c>
      <c r="D135" s="53" t="s">
        <v>292</v>
      </c>
      <c r="E135" s="53" t="s">
        <v>293</v>
      </c>
      <c r="F135" s="54">
        <v>375000</v>
      </c>
      <c r="G135" s="18">
        <v>0</v>
      </c>
      <c r="H135" s="19">
        <v>0</v>
      </c>
    </row>
    <row r="136" spans="1:8" ht="43.5" customHeight="1" outlineLevel="7" x14ac:dyDescent="0.2">
      <c r="A136" s="15" t="s">
        <v>208</v>
      </c>
      <c r="B136" s="16" t="s">
        <v>180</v>
      </c>
      <c r="C136" s="17" t="s">
        <v>181</v>
      </c>
      <c r="D136" s="17"/>
      <c r="E136" s="17"/>
      <c r="F136" s="18">
        <f>F137+F147+F151+F158+F162+F184+F188</f>
        <v>3663416.21</v>
      </c>
      <c r="G136" s="18">
        <f>G137+G147+G151+G158+G162+G184+G188</f>
        <v>1532909.6099999999</v>
      </c>
      <c r="H136" s="19">
        <f t="shared" si="9"/>
        <v>41.843719690261452</v>
      </c>
    </row>
    <row r="137" spans="1:8" ht="42" customHeight="1" outlineLevel="1" x14ac:dyDescent="0.2">
      <c r="A137" s="15" t="s">
        <v>209</v>
      </c>
      <c r="B137" s="16" t="s">
        <v>183</v>
      </c>
      <c r="C137" s="17" t="s">
        <v>184</v>
      </c>
      <c r="D137" s="17"/>
      <c r="E137" s="17"/>
      <c r="F137" s="18">
        <f>F138+F141+F144</f>
        <v>126870</v>
      </c>
      <c r="G137" s="18">
        <f>G138+G141+G144</f>
        <v>54200.759999999995</v>
      </c>
      <c r="H137" s="19">
        <f t="shared" si="9"/>
        <v>42.721494443130759</v>
      </c>
    </row>
    <row r="138" spans="1:8" ht="32.25" customHeight="1" outlineLevel="2" x14ac:dyDescent="0.2">
      <c r="A138" s="15" t="s">
        <v>210</v>
      </c>
      <c r="B138" s="16" t="s">
        <v>43</v>
      </c>
      <c r="C138" s="17" t="s">
        <v>184</v>
      </c>
      <c r="D138" s="17" t="s">
        <v>44</v>
      </c>
      <c r="E138" s="17"/>
      <c r="F138" s="18">
        <f>F139</f>
        <v>81514</v>
      </c>
      <c r="G138" s="18">
        <f>G139</f>
        <v>35938.239999999998</v>
      </c>
      <c r="H138" s="19">
        <f t="shared" si="9"/>
        <v>44.088426527958383</v>
      </c>
    </row>
    <row r="139" spans="1:8" ht="24.75" customHeight="1" outlineLevel="3" x14ac:dyDescent="0.2">
      <c r="A139" s="15" t="s">
        <v>48</v>
      </c>
      <c r="B139" s="16" t="s">
        <v>187</v>
      </c>
      <c r="C139" s="17" t="s">
        <v>184</v>
      </c>
      <c r="D139" s="17" t="s">
        <v>44</v>
      </c>
      <c r="E139" s="17" t="s">
        <v>188</v>
      </c>
      <c r="F139" s="18">
        <f>F140</f>
        <v>81514</v>
      </c>
      <c r="G139" s="18">
        <f>G140</f>
        <v>35938.239999999998</v>
      </c>
      <c r="H139" s="19">
        <f t="shared" si="9"/>
        <v>44.088426527958383</v>
      </c>
    </row>
    <row r="140" spans="1:8" ht="29.25" customHeight="1" outlineLevel="7" x14ac:dyDescent="0.2">
      <c r="A140" s="15" t="s">
        <v>211</v>
      </c>
      <c r="B140" s="21" t="s">
        <v>187</v>
      </c>
      <c r="C140" s="22" t="s">
        <v>184</v>
      </c>
      <c r="D140" s="22" t="s">
        <v>44</v>
      </c>
      <c r="E140" s="22" t="s">
        <v>188</v>
      </c>
      <c r="F140" s="23">
        <v>81514</v>
      </c>
      <c r="G140" s="23">
        <v>35938.239999999998</v>
      </c>
      <c r="H140" s="19">
        <f t="shared" si="9"/>
        <v>44.088426527958383</v>
      </c>
    </row>
    <row r="141" spans="1:8" ht="48.75" customHeight="1" outlineLevel="7" x14ac:dyDescent="0.2">
      <c r="A141" s="15" t="s">
        <v>214</v>
      </c>
      <c r="B141" s="16" t="s">
        <v>47</v>
      </c>
      <c r="C141" s="17" t="s">
        <v>184</v>
      </c>
      <c r="D141" s="17" t="s">
        <v>48</v>
      </c>
      <c r="E141" s="17"/>
      <c r="F141" s="18">
        <f>F142</f>
        <v>24616</v>
      </c>
      <c r="G141" s="18">
        <f>G142</f>
        <v>10958.52</v>
      </c>
      <c r="H141" s="19">
        <f t="shared" si="9"/>
        <v>44.517874553136174</v>
      </c>
    </row>
    <row r="142" spans="1:8" ht="30.75" customHeight="1" outlineLevel="7" x14ac:dyDescent="0.2">
      <c r="A142" s="15" t="s">
        <v>215</v>
      </c>
      <c r="B142" s="16" t="s">
        <v>187</v>
      </c>
      <c r="C142" s="17" t="s">
        <v>184</v>
      </c>
      <c r="D142" s="17" t="s">
        <v>48</v>
      </c>
      <c r="E142" s="17" t="s">
        <v>188</v>
      </c>
      <c r="F142" s="18">
        <f>F143</f>
        <v>24616</v>
      </c>
      <c r="G142" s="18">
        <f>G143</f>
        <v>10958.52</v>
      </c>
      <c r="H142" s="19">
        <f t="shared" si="9"/>
        <v>44.517874553136174</v>
      </c>
    </row>
    <row r="143" spans="1:8" ht="27.75" customHeight="1" outlineLevel="7" x14ac:dyDescent="0.2">
      <c r="A143" s="15" t="s">
        <v>216</v>
      </c>
      <c r="B143" s="21" t="s">
        <v>187</v>
      </c>
      <c r="C143" s="22" t="s">
        <v>184</v>
      </c>
      <c r="D143" s="22" t="s">
        <v>48</v>
      </c>
      <c r="E143" s="22" t="s">
        <v>188</v>
      </c>
      <c r="F143" s="23">
        <v>24616</v>
      </c>
      <c r="G143" s="23">
        <v>10958.52</v>
      </c>
      <c r="H143" s="19">
        <f t="shared" si="9"/>
        <v>44.517874553136174</v>
      </c>
    </row>
    <row r="144" spans="1:8" ht="45.75" customHeight="1" outlineLevel="7" x14ac:dyDescent="0.2">
      <c r="A144" s="15" t="s">
        <v>217</v>
      </c>
      <c r="B144" s="16" t="s">
        <v>34</v>
      </c>
      <c r="C144" s="17" t="s">
        <v>184</v>
      </c>
      <c r="D144" s="17" t="s">
        <v>35</v>
      </c>
      <c r="E144" s="17"/>
      <c r="F144" s="18">
        <f>F145</f>
        <v>20740</v>
      </c>
      <c r="G144" s="18">
        <f>G145</f>
        <v>7304</v>
      </c>
      <c r="H144" s="19">
        <f t="shared" si="9"/>
        <v>35.216972034715525</v>
      </c>
    </row>
    <row r="145" spans="1:8" ht="40.5" customHeight="1" outlineLevel="7" x14ac:dyDescent="0.2">
      <c r="A145" s="15" t="s">
        <v>220</v>
      </c>
      <c r="B145" s="16" t="s">
        <v>187</v>
      </c>
      <c r="C145" s="17" t="s">
        <v>184</v>
      </c>
      <c r="D145" s="17" t="s">
        <v>35</v>
      </c>
      <c r="E145" s="17" t="s">
        <v>188</v>
      </c>
      <c r="F145" s="18">
        <f>F146</f>
        <v>20740</v>
      </c>
      <c r="G145" s="18">
        <f>G146</f>
        <v>7304</v>
      </c>
      <c r="H145" s="19">
        <f t="shared" si="9"/>
        <v>35.216972034715525</v>
      </c>
    </row>
    <row r="146" spans="1:8" ht="37.5" customHeight="1" outlineLevel="7" x14ac:dyDescent="0.2">
      <c r="A146" s="15" t="s">
        <v>221</v>
      </c>
      <c r="B146" s="21" t="s">
        <v>187</v>
      </c>
      <c r="C146" s="22" t="s">
        <v>184</v>
      </c>
      <c r="D146" s="22" t="s">
        <v>35</v>
      </c>
      <c r="E146" s="22" t="s">
        <v>188</v>
      </c>
      <c r="F146" s="23">
        <v>20740</v>
      </c>
      <c r="G146" s="23">
        <v>7304</v>
      </c>
      <c r="H146" s="19">
        <f t="shared" si="9"/>
        <v>35.216972034715525</v>
      </c>
    </row>
    <row r="147" spans="1:8" ht="60" customHeight="1" outlineLevel="7" x14ac:dyDescent="0.2">
      <c r="A147" s="15" t="s">
        <v>224</v>
      </c>
      <c r="B147" s="16" t="s">
        <v>197</v>
      </c>
      <c r="C147" s="17" t="s">
        <v>198</v>
      </c>
      <c r="D147" s="17"/>
      <c r="E147" s="17"/>
      <c r="F147" s="18">
        <f t="shared" ref="F147:G149" si="17">F148</f>
        <v>6250</v>
      </c>
      <c r="G147" s="18">
        <f t="shared" si="17"/>
        <v>2929</v>
      </c>
      <c r="H147" s="19">
        <f t="shared" si="9"/>
        <v>46.863999999999997</v>
      </c>
    </row>
    <row r="148" spans="1:8" ht="44.25" customHeight="1" outlineLevel="7" x14ac:dyDescent="0.2">
      <c r="A148" s="15" t="s">
        <v>225</v>
      </c>
      <c r="B148" s="16" t="s">
        <v>34</v>
      </c>
      <c r="C148" s="17" t="s">
        <v>198</v>
      </c>
      <c r="D148" s="17" t="s">
        <v>35</v>
      </c>
      <c r="E148" s="17"/>
      <c r="F148" s="18">
        <f t="shared" si="17"/>
        <v>6250</v>
      </c>
      <c r="G148" s="18">
        <f t="shared" si="17"/>
        <v>2929</v>
      </c>
      <c r="H148" s="19">
        <f t="shared" si="9"/>
        <v>46.863999999999997</v>
      </c>
    </row>
    <row r="149" spans="1:8" ht="32.25" customHeight="1" outlineLevel="3" x14ac:dyDescent="0.2">
      <c r="A149" s="15" t="s">
        <v>226</v>
      </c>
      <c r="B149" s="16" t="s">
        <v>22</v>
      </c>
      <c r="C149" s="17" t="s">
        <v>198</v>
      </c>
      <c r="D149" s="17" t="s">
        <v>35</v>
      </c>
      <c r="E149" s="17" t="s">
        <v>23</v>
      </c>
      <c r="F149" s="18">
        <f t="shared" si="17"/>
        <v>6250</v>
      </c>
      <c r="G149" s="18">
        <f t="shared" si="17"/>
        <v>2929</v>
      </c>
      <c r="H149" s="19">
        <f t="shared" si="9"/>
        <v>46.863999999999997</v>
      </c>
    </row>
    <row r="150" spans="1:8" ht="40.5" customHeight="1" outlineLevel="7" x14ac:dyDescent="0.2">
      <c r="A150" s="15" t="s">
        <v>227</v>
      </c>
      <c r="B150" s="21" t="s">
        <v>22</v>
      </c>
      <c r="C150" s="22" t="s">
        <v>198</v>
      </c>
      <c r="D150" s="22" t="s">
        <v>35</v>
      </c>
      <c r="E150" s="22" t="s">
        <v>23</v>
      </c>
      <c r="F150" s="23">
        <v>6250</v>
      </c>
      <c r="G150" s="23">
        <v>2929</v>
      </c>
      <c r="H150" s="19">
        <f t="shared" si="9"/>
        <v>46.863999999999997</v>
      </c>
    </row>
    <row r="151" spans="1:8" ht="32.25" customHeight="1" outlineLevel="7" x14ac:dyDescent="0.2">
      <c r="A151" s="15" t="s">
        <v>228</v>
      </c>
      <c r="B151" s="16" t="s">
        <v>202</v>
      </c>
      <c r="C151" s="17" t="s">
        <v>203</v>
      </c>
      <c r="D151" s="17"/>
      <c r="E151" s="17"/>
      <c r="F151" s="18">
        <f>F152+F156</f>
        <v>762000</v>
      </c>
      <c r="G151" s="18">
        <f>G152+G156</f>
        <v>335621.42000000004</v>
      </c>
      <c r="H151" s="19">
        <f t="shared" si="9"/>
        <v>44.044805774278224</v>
      </c>
    </row>
    <row r="152" spans="1:8" ht="40.5" customHeight="1" outlineLevel="7" x14ac:dyDescent="0.2">
      <c r="A152" s="15" t="s">
        <v>229</v>
      </c>
      <c r="B152" s="16" t="s">
        <v>43</v>
      </c>
      <c r="C152" s="17" t="s">
        <v>203</v>
      </c>
      <c r="D152" s="17" t="s">
        <v>44</v>
      </c>
      <c r="E152" s="17"/>
      <c r="F152" s="18">
        <f>F153</f>
        <v>585000</v>
      </c>
      <c r="G152" s="18">
        <f>G153</f>
        <v>263384.40000000002</v>
      </c>
      <c r="H152" s="19">
        <f t="shared" si="9"/>
        <v>45.022974358974359</v>
      </c>
    </row>
    <row r="153" spans="1:8" ht="37.5" customHeight="1" outlineLevel="3" x14ac:dyDescent="0.2">
      <c r="A153" s="15" t="s">
        <v>230</v>
      </c>
      <c r="B153" s="16" t="s">
        <v>206</v>
      </c>
      <c r="C153" s="17" t="s">
        <v>203</v>
      </c>
      <c r="D153" s="17" t="s">
        <v>44</v>
      </c>
      <c r="E153" s="17" t="s">
        <v>207</v>
      </c>
      <c r="F153" s="18">
        <f>F154</f>
        <v>585000</v>
      </c>
      <c r="G153" s="18">
        <f>G154</f>
        <v>263384.40000000002</v>
      </c>
      <c r="H153" s="19">
        <f t="shared" si="9"/>
        <v>45.022974358974359</v>
      </c>
    </row>
    <row r="154" spans="1:8" ht="39.75" customHeight="1" outlineLevel="7" x14ac:dyDescent="0.2">
      <c r="A154" s="15" t="s">
        <v>231</v>
      </c>
      <c r="B154" s="21" t="s">
        <v>206</v>
      </c>
      <c r="C154" s="22" t="s">
        <v>203</v>
      </c>
      <c r="D154" s="22" t="s">
        <v>44</v>
      </c>
      <c r="E154" s="22" t="s">
        <v>207</v>
      </c>
      <c r="F154" s="23">
        <v>585000</v>
      </c>
      <c r="G154" s="23">
        <v>263384.40000000002</v>
      </c>
      <c r="H154" s="19">
        <f t="shared" si="9"/>
        <v>45.022974358974359</v>
      </c>
    </row>
    <row r="155" spans="1:8" ht="45" customHeight="1" outlineLevel="7" x14ac:dyDescent="0.2">
      <c r="A155" s="15" t="s">
        <v>232</v>
      </c>
      <c r="B155" s="16" t="s">
        <v>47</v>
      </c>
      <c r="C155" s="17" t="s">
        <v>203</v>
      </c>
      <c r="D155" s="17" t="s">
        <v>48</v>
      </c>
      <c r="E155" s="17"/>
      <c r="F155" s="18">
        <f>F156</f>
        <v>177000</v>
      </c>
      <c r="G155" s="18">
        <f>G156</f>
        <v>72237.02</v>
      </c>
      <c r="H155" s="19">
        <f t="shared" si="9"/>
        <v>40.811875706214693</v>
      </c>
    </row>
    <row r="156" spans="1:8" ht="21.75" customHeight="1" outlineLevel="7" x14ac:dyDescent="0.2">
      <c r="A156" s="15" t="s">
        <v>233</v>
      </c>
      <c r="B156" s="16" t="s">
        <v>206</v>
      </c>
      <c r="C156" s="17" t="s">
        <v>203</v>
      </c>
      <c r="D156" s="17" t="s">
        <v>48</v>
      </c>
      <c r="E156" s="17" t="s">
        <v>207</v>
      </c>
      <c r="F156" s="18">
        <f>F157</f>
        <v>177000</v>
      </c>
      <c r="G156" s="18">
        <f>G157</f>
        <v>72237.02</v>
      </c>
      <c r="H156" s="19">
        <f t="shared" si="9"/>
        <v>40.811875706214693</v>
      </c>
    </row>
    <row r="157" spans="1:8" ht="27" customHeight="1" outlineLevel="7" x14ac:dyDescent="0.2">
      <c r="A157" s="15" t="s">
        <v>234</v>
      </c>
      <c r="B157" s="21" t="s">
        <v>206</v>
      </c>
      <c r="C157" s="22" t="s">
        <v>203</v>
      </c>
      <c r="D157" s="22" t="s">
        <v>48</v>
      </c>
      <c r="E157" s="22" t="s">
        <v>207</v>
      </c>
      <c r="F157" s="23">
        <v>177000</v>
      </c>
      <c r="G157" s="23">
        <v>72237.02</v>
      </c>
      <c r="H157" s="19">
        <f t="shared" si="9"/>
        <v>40.811875706214693</v>
      </c>
    </row>
    <row r="158" spans="1:8" ht="27.75" customHeight="1" outlineLevel="7" x14ac:dyDescent="0.2">
      <c r="A158" s="15" t="s">
        <v>237</v>
      </c>
      <c r="B158" s="16" t="s">
        <v>212</v>
      </c>
      <c r="C158" s="17" t="s">
        <v>213</v>
      </c>
      <c r="D158" s="17"/>
      <c r="E158" s="17"/>
      <c r="F158" s="18">
        <f t="shared" ref="F158:G160" si="18">F159</f>
        <v>1400</v>
      </c>
      <c r="G158" s="18">
        <f t="shared" si="18"/>
        <v>1373</v>
      </c>
      <c r="H158" s="19">
        <f t="shared" ref="H158:H197" si="19">G158/F158*100</f>
        <v>98.071428571428569</v>
      </c>
    </row>
    <row r="159" spans="1:8" ht="39" customHeight="1" outlineLevel="7" x14ac:dyDescent="0.2">
      <c r="A159" s="15" t="s">
        <v>240</v>
      </c>
      <c r="B159" s="16" t="s">
        <v>172</v>
      </c>
      <c r="C159" s="17" t="s">
        <v>213</v>
      </c>
      <c r="D159" s="17" t="s">
        <v>173</v>
      </c>
      <c r="E159" s="17"/>
      <c r="F159" s="18">
        <f t="shared" si="18"/>
        <v>1400</v>
      </c>
      <c r="G159" s="18">
        <f t="shared" si="18"/>
        <v>1373</v>
      </c>
      <c r="H159" s="19">
        <f t="shared" si="19"/>
        <v>98.071428571428569</v>
      </c>
    </row>
    <row r="160" spans="1:8" ht="29.25" customHeight="1" outlineLevel="3" x14ac:dyDescent="0.2">
      <c r="A160" s="15" t="s">
        <v>243</v>
      </c>
      <c r="B160" s="16" t="s">
        <v>22</v>
      </c>
      <c r="C160" s="17" t="s">
        <v>213</v>
      </c>
      <c r="D160" s="17" t="s">
        <v>173</v>
      </c>
      <c r="E160" s="17" t="s">
        <v>23</v>
      </c>
      <c r="F160" s="18">
        <f t="shared" si="18"/>
        <v>1400</v>
      </c>
      <c r="G160" s="18">
        <f t="shared" si="18"/>
        <v>1373</v>
      </c>
      <c r="H160" s="19">
        <f t="shared" si="19"/>
        <v>98.071428571428569</v>
      </c>
    </row>
    <row r="161" spans="1:8" ht="45" customHeight="1" outlineLevel="7" x14ac:dyDescent="0.2">
      <c r="A161" s="15" t="s">
        <v>244</v>
      </c>
      <c r="B161" s="21" t="s">
        <v>22</v>
      </c>
      <c r="C161" s="22" t="s">
        <v>213</v>
      </c>
      <c r="D161" s="22" t="s">
        <v>173</v>
      </c>
      <c r="E161" s="22" t="s">
        <v>23</v>
      </c>
      <c r="F161" s="23">
        <v>1400</v>
      </c>
      <c r="G161" s="23">
        <v>1373</v>
      </c>
      <c r="H161" s="19">
        <f t="shared" si="19"/>
        <v>98.071428571428569</v>
      </c>
    </row>
    <row r="162" spans="1:8" ht="42" customHeight="1" outlineLevel="7" x14ac:dyDescent="0.2">
      <c r="A162" s="15" t="s">
        <v>263</v>
      </c>
      <c r="B162" s="16" t="s">
        <v>218</v>
      </c>
      <c r="C162" s="17" t="s">
        <v>219</v>
      </c>
      <c r="D162" s="17"/>
      <c r="E162" s="17"/>
      <c r="F162" s="18">
        <f>F163+F178+F181</f>
        <v>2731896.21</v>
      </c>
      <c r="G162" s="18">
        <f>G163+G178+G181</f>
        <v>1138785.43</v>
      </c>
      <c r="H162" s="19">
        <f t="shared" si="19"/>
        <v>41.684798486542796</v>
      </c>
    </row>
    <row r="163" spans="1:8" ht="36" customHeight="1" outlineLevel="7" x14ac:dyDescent="0.2">
      <c r="A163" s="15" t="s">
        <v>264</v>
      </c>
      <c r="B163" s="16" t="s">
        <v>43</v>
      </c>
      <c r="C163" s="17" t="s">
        <v>219</v>
      </c>
      <c r="D163" s="17" t="s">
        <v>199</v>
      </c>
      <c r="E163" s="17"/>
      <c r="F163" s="18">
        <f>F164+F167+F175+F171</f>
        <v>1850450</v>
      </c>
      <c r="G163" s="18">
        <f>G164+G167+G175+G171</f>
        <v>763443.47</v>
      </c>
      <c r="H163" s="19">
        <f t="shared" si="19"/>
        <v>41.257179064551863</v>
      </c>
    </row>
    <row r="164" spans="1:8" ht="52.5" customHeight="1" outlineLevel="3" x14ac:dyDescent="0.2">
      <c r="A164" s="15" t="s">
        <v>272</v>
      </c>
      <c r="B164" s="16" t="s">
        <v>222</v>
      </c>
      <c r="C164" s="17" t="s">
        <v>219</v>
      </c>
      <c r="D164" s="17" t="s">
        <v>199</v>
      </c>
      <c r="E164" s="17" t="s">
        <v>223</v>
      </c>
      <c r="F164" s="18">
        <f>F165+F166</f>
        <v>1316625</v>
      </c>
      <c r="G164" s="18">
        <f>G165+G166</f>
        <v>681809.47</v>
      </c>
      <c r="H164" s="19">
        <f t="shared" si="19"/>
        <v>51.784636475837843</v>
      </c>
    </row>
    <row r="165" spans="1:8" ht="45.75" customHeight="1" outlineLevel="7" x14ac:dyDescent="0.2">
      <c r="A165" s="15" t="s">
        <v>273</v>
      </c>
      <c r="B165" s="21" t="s">
        <v>222</v>
      </c>
      <c r="C165" s="22" t="s">
        <v>219</v>
      </c>
      <c r="D165" s="22" t="s">
        <v>44</v>
      </c>
      <c r="E165" s="22" t="s">
        <v>223</v>
      </c>
      <c r="F165" s="23">
        <v>1058458</v>
      </c>
      <c r="G165" s="23">
        <v>542693.42000000004</v>
      </c>
      <c r="H165" s="19">
        <f t="shared" si="19"/>
        <v>51.272078816542553</v>
      </c>
    </row>
    <row r="166" spans="1:8" ht="54" customHeight="1" outlineLevel="7" x14ac:dyDescent="0.2">
      <c r="A166" s="15" t="s">
        <v>274</v>
      </c>
      <c r="B166" s="21" t="s">
        <v>222</v>
      </c>
      <c r="C166" s="22" t="s">
        <v>219</v>
      </c>
      <c r="D166" s="22" t="s">
        <v>48</v>
      </c>
      <c r="E166" s="22" t="s">
        <v>223</v>
      </c>
      <c r="F166" s="23">
        <v>258167</v>
      </c>
      <c r="G166" s="23">
        <v>139116.04999999999</v>
      </c>
      <c r="H166" s="19">
        <f t="shared" ref="H166" si="20">G166/F166*100</f>
        <v>53.886069869503075</v>
      </c>
    </row>
    <row r="167" spans="1:8" ht="51" customHeight="1" outlineLevel="7" x14ac:dyDescent="0.2">
      <c r="A167" s="15" t="s">
        <v>299</v>
      </c>
      <c r="B167" s="16" t="s">
        <v>47</v>
      </c>
      <c r="C167" s="17" t="s">
        <v>219</v>
      </c>
      <c r="D167" s="17" t="s">
        <v>199</v>
      </c>
      <c r="E167" s="17"/>
      <c r="F167" s="18">
        <f>F168</f>
        <v>126573</v>
      </c>
      <c r="G167" s="18">
        <f>G168</f>
        <v>54473</v>
      </c>
      <c r="H167" s="19">
        <f t="shared" si="19"/>
        <v>43.036824599243126</v>
      </c>
    </row>
    <row r="168" spans="1:8" ht="41.25" customHeight="1" outlineLevel="7" x14ac:dyDescent="0.2">
      <c r="A168" s="15" t="s">
        <v>300</v>
      </c>
      <c r="B168" s="16" t="s">
        <v>222</v>
      </c>
      <c r="C168" s="17" t="s">
        <v>219</v>
      </c>
      <c r="D168" s="17" t="s">
        <v>199</v>
      </c>
      <c r="E168" s="17" t="s">
        <v>223</v>
      </c>
      <c r="F168" s="18">
        <f>F169+F170</f>
        <v>126573</v>
      </c>
      <c r="G168" s="18">
        <f>G169+G170</f>
        <v>54473</v>
      </c>
      <c r="H168" s="19">
        <f t="shared" si="19"/>
        <v>43.036824599243126</v>
      </c>
    </row>
    <row r="169" spans="1:8" ht="44.25" customHeight="1" outlineLevel="7" x14ac:dyDescent="0.2">
      <c r="A169" s="15" t="s">
        <v>301</v>
      </c>
      <c r="B169" s="21" t="s">
        <v>222</v>
      </c>
      <c r="C169" s="22" t="s">
        <v>266</v>
      </c>
      <c r="D169" s="22" t="s">
        <v>44</v>
      </c>
      <c r="E169" s="22" t="s">
        <v>223</v>
      </c>
      <c r="F169" s="23">
        <v>97214</v>
      </c>
      <c r="G169" s="23">
        <v>40514</v>
      </c>
      <c r="H169" s="19">
        <f t="shared" si="19"/>
        <v>41.675067377126751</v>
      </c>
    </row>
    <row r="170" spans="1:8" ht="46.5" customHeight="1" outlineLevel="7" x14ac:dyDescent="0.2">
      <c r="A170" s="15" t="s">
        <v>312</v>
      </c>
      <c r="B170" s="26" t="s">
        <v>222</v>
      </c>
      <c r="C170" s="27" t="s">
        <v>266</v>
      </c>
      <c r="D170" s="27" t="s">
        <v>48</v>
      </c>
      <c r="E170" s="27" t="s">
        <v>223</v>
      </c>
      <c r="F170" s="28">
        <v>29359</v>
      </c>
      <c r="G170" s="28">
        <v>13959</v>
      </c>
      <c r="H170" s="29">
        <f t="shared" ref="H170:H176" si="21">G170/F170*100</f>
        <v>47.545897339827654</v>
      </c>
    </row>
    <row r="171" spans="1:8" ht="46.5" customHeight="1" outlineLevel="7" x14ac:dyDescent="0.2">
      <c r="A171" s="15" t="s">
        <v>313</v>
      </c>
      <c r="B171" s="63" t="s">
        <v>43</v>
      </c>
      <c r="C171" s="36" t="s">
        <v>311</v>
      </c>
      <c r="D171" s="14" t="s">
        <v>199</v>
      </c>
      <c r="E171" s="14"/>
      <c r="F171" s="25">
        <f>F172</f>
        <v>358650</v>
      </c>
      <c r="G171" s="25">
        <f>G172</f>
        <v>0</v>
      </c>
      <c r="H171" s="29">
        <f t="shared" si="21"/>
        <v>0</v>
      </c>
    </row>
    <row r="172" spans="1:8" ht="46.5" customHeight="1" outlineLevel="7" x14ac:dyDescent="0.2">
      <c r="A172" s="15" t="s">
        <v>314</v>
      </c>
      <c r="B172" s="63" t="s">
        <v>222</v>
      </c>
      <c r="C172" s="14" t="s">
        <v>311</v>
      </c>
      <c r="D172" s="14" t="s">
        <v>199</v>
      </c>
      <c r="E172" s="14" t="s">
        <v>223</v>
      </c>
      <c r="F172" s="25">
        <f>F173+F174</f>
        <v>358650</v>
      </c>
      <c r="G172" s="25">
        <f>G173+G174</f>
        <v>0</v>
      </c>
      <c r="H172" s="29">
        <f t="shared" si="21"/>
        <v>0</v>
      </c>
    </row>
    <row r="173" spans="1:8" ht="46.5" customHeight="1" outlineLevel="7" x14ac:dyDescent="0.2">
      <c r="A173" s="15" t="s">
        <v>315</v>
      </c>
      <c r="B173" s="55" t="s">
        <v>222</v>
      </c>
      <c r="C173" s="36" t="s">
        <v>311</v>
      </c>
      <c r="D173" s="36" t="s">
        <v>44</v>
      </c>
      <c r="E173" s="36" t="s">
        <v>223</v>
      </c>
      <c r="F173" s="25">
        <v>227650</v>
      </c>
      <c r="G173" s="25">
        <v>0</v>
      </c>
      <c r="H173" s="29">
        <f t="shared" si="21"/>
        <v>0</v>
      </c>
    </row>
    <row r="174" spans="1:8" ht="46.5" customHeight="1" outlineLevel="7" x14ac:dyDescent="0.2">
      <c r="A174" s="15" t="s">
        <v>316</v>
      </c>
      <c r="B174" s="55" t="s">
        <v>222</v>
      </c>
      <c r="C174" s="36" t="s">
        <v>311</v>
      </c>
      <c r="D174" s="36" t="s">
        <v>48</v>
      </c>
      <c r="E174" s="36" t="s">
        <v>223</v>
      </c>
      <c r="F174" s="25">
        <v>131000</v>
      </c>
      <c r="G174" s="25">
        <v>0</v>
      </c>
      <c r="H174" s="29">
        <f t="shared" si="21"/>
        <v>0</v>
      </c>
    </row>
    <row r="175" spans="1:8" ht="46.5" customHeight="1" outlineLevel="7" x14ac:dyDescent="0.2">
      <c r="A175" s="15" t="s">
        <v>317</v>
      </c>
      <c r="B175" s="59" t="s">
        <v>222</v>
      </c>
      <c r="C175" s="24" t="s">
        <v>282</v>
      </c>
      <c r="D175" s="60" t="s">
        <v>199</v>
      </c>
      <c r="E175" s="60" t="s">
        <v>223</v>
      </c>
      <c r="F175" s="61">
        <f>F176+F177</f>
        <v>48602</v>
      </c>
      <c r="G175" s="61">
        <f>G176+G177</f>
        <v>27161</v>
      </c>
      <c r="H175" s="62">
        <f t="shared" si="21"/>
        <v>55.884531500761284</v>
      </c>
    </row>
    <row r="176" spans="1:8" ht="46.5" customHeight="1" outlineLevel="7" x14ac:dyDescent="0.2">
      <c r="A176" s="15" t="s">
        <v>318</v>
      </c>
      <c r="B176" s="21" t="s">
        <v>222</v>
      </c>
      <c r="C176" s="27" t="s">
        <v>282</v>
      </c>
      <c r="D176" s="22" t="s">
        <v>44</v>
      </c>
      <c r="E176" s="22" t="s">
        <v>223</v>
      </c>
      <c r="F176" s="23">
        <v>37328</v>
      </c>
      <c r="G176" s="23">
        <v>20899</v>
      </c>
      <c r="H176" s="19">
        <f t="shared" si="21"/>
        <v>55.987462494642095</v>
      </c>
    </row>
    <row r="177" spans="1:8" ht="46.5" customHeight="1" outlineLevel="7" x14ac:dyDescent="0.2">
      <c r="A177" s="15" t="s">
        <v>319</v>
      </c>
      <c r="B177" s="26" t="s">
        <v>222</v>
      </c>
      <c r="C177" s="27" t="s">
        <v>282</v>
      </c>
      <c r="D177" s="27" t="s">
        <v>48</v>
      </c>
      <c r="E177" s="27" t="s">
        <v>223</v>
      </c>
      <c r="F177" s="28">
        <v>11274</v>
      </c>
      <c r="G177" s="28">
        <v>6262</v>
      </c>
      <c r="H177" s="29">
        <f t="shared" ref="H177" si="22">G177/F177*100</f>
        <v>55.543728933830053</v>
      </c>
    </row>
    <row r="178" spans="1:8" ht="46.5" customHeight="1" outlineLevel="7" x14ac:dyDescent="0.2">
      <c r="A178" s="15" t="s">
        <v>320</v>
      </c>
      <c r="B178" s="16" t="s">
        <v>34</v>
      </c>
      <c r="C178" s="17" t="s">
        <v>219</v>
      </c>
      <c r="D178" s="17" t="s">
        <v>35</v>
      </c>
      <c r="E178" s="17"/>
      <c r="F178" s="18">
        <f>F179</f>
        <v>876446.21</v>
      </c>
      <c r="G178" s="18">
        <f>G179</f>
        <v>374573.57</v>
      </c>
      <c r="H178" s="19">
        <f t="shared" si="19"/>
        <v>42.737770524445537</v>
      </c>
    </row>
    <row r="179" spans="1:8" ht="44.25" customHeight="1" outlineLevel="7" x14ac:dyDescent="0.2">
      <c r="A179" s="15" t="s">
        <v>321</v>
      </c>
      <c r="B179" s="16" t="s">
        <v>222</v>
      </c>
      <c r="C179" s="17" t="s">
        <v>219</v>
      </c>
      <c r="D179" s="17" t="s">
        <v>35</v>
      </c>
      <c r="E179" s="17" t="s">
        <v>223</v>
      </c>
      <c r="F179" s="18">
        <f>F180</f>
        <v>876446.21</v>
      </c>
      <c r="G179" s="18">
        <f>G180</f>
        <v>374573.57</v>
      </c>
      <c r="H179" s="19">
        <f t="shared" si="19"/>
        <v>42.737770524445537</v>
      </c>
    </row>
    <row r="180" spans="1:8" ht="40.5" customHeight="1" outlineLevel="7" x14ac:dyDescent="0.2">
      <c r="A180" s="15" t="s">
        <v>322</v>
      </c>
      <c r="B180" s="21" t="s">
        <v>222</v>
      </c>
      <c r="C180" s="22" t="s">
        <v>219</v>
      </c>
      <c r="D180" s="22" t="s">
        <v>35</v>
      </c>
      <c r="E180" s="22" t="s">
        <v>223</v>
      </c>
      <c r="F180" s="23">
        <v>876446.21</v>
      </c>
      <c r="G180" s="23">
        <v>374573.57</v>
      </c>
      <c r="H180" s="19">
        <f t="shared" si="19"/>
        <v>42.737770524445537</v>
      </c>
    </row>
    <row r="181" spans="1:8" ht="45" customHeight="1" outlineLevel="7" x14ac:dyDescent="0.2">
      <c r="A181" s="15" t="s">
        <v>323</v>
      </c>
      <c r="B181" s="16" t="s">
        <v>172</v>
      </c>
      <c r="C181" s="17" t="s">
        <v>219</v>
      </c>
      <c r="D181" s="17" t="s">
        <v>173</v>
      </c>
      <c r="E181" s="17"/>
      <c r="F181" s="18">
        <f>F182</f>
        <v>5000</v>
      </c>
      <c r="G181" s="18">
        <f>G182</f>
        <v>768.39</v>
      </c>
      <c r="H181" s="19">
        <f t="shared" si="19"/>
        <v>15.367800000000001</v>
      </c>
    </row>
    <row r="182" spans="1:8" ht="36" customHeight="1" outlineLevel="7" x14ac:dyDescent="0.2">
      <c r="A182" s="15" t="s">
        <v>324</v>
      </c>
      <c r="B182" s="16" t="s">
        <v>222</v>
      </c>
      <c r="C182" s="17" t="s">
        <v>219</v>
      </c>
      <c r="D182" s="17" t="s">
        <v>173</v>
      </c>
      <c r="E182" s="17" t="s">
        <v>223</v>
      </c>
      <c r="F182" s="18">
        <f>F183</f>
        <v>5000</v>
      </c>
      <c r="G182" s="18">
        <v>768.39</v>
      </c>
      <c r="H182" s="19">
        <f t="shared" si="19"/>
        <v>15.367800000000001</v>
      </c>
    </row>
    <row r="183" spans="1:8" ht="40.5" customHeight="1" outlineLevel="7" x14ac:dyDescent="0.2">
      <c r="A183" s="15" t="s">
        <v>325</v>
      </c>
      <c r="B183" s="21" t="s">
        <v>222</v>
      </c>
      <c r="C183" s="22" t="s">
        <v>219</v>
      </c>
      <c r="D183" s="22" t="s">
        <v>173</v>
      </c>
      <c r="E183" s="22" t="s">
        <v>223</v>
      </c>
      <c r="F183" s="23">
        <v>5000</v>
      </c>
      <c r="G183" s="23">
        <v>459.98</v>
      </c>
      <c r="H183" s="19">
        <f t="shared" si="19"/>
        <v>9.1996000000000002</v>
      </c>
    </row>
    <row r="184" spans="1:8" ht="45.75" customHeight="1" outlineLevel="7" x14ac:dyDescent="0.2">
      <c r="A184" s="15" t="s">
        <v>326</v>
      </c>
      <c r="B184" s="16" t="s">
        <v>235</v>
      </c>
      <c r="C184" s="17" t="s">
        <v>236</v>
      </c>
      <c r="D184" s="17"/>
      <c r="E184" s="17"/>
      <c r="F184" s="18">
        <v>5000</v>
      </c>
      <c r="G184" s="18">
        <v>0</v>
      </c>
      <c r="H184" s="19">
        <f t="shared" si="19"/>
        <v>0</v>
      </c>
    </row>
    <row r="185" spans="1:8" ht="36.75" customHeight="1" outlineLevel="7" x14ac:dyDescent="0.2">
      <c r="A185" s="15" t="s">
        <v>327</v>
      </c>
      <c r="B185" s="16" t="s">
        <v>238</v>
      </c>
      <c r="C185" s="17" t="s">
        <v>236</v>
      </c>
      <c r="D185" s="17" t="s">
        <v>239</v>
      </c>
      <c r="E185" s="17"/>
      <c r="F185" s="18">
        <v>5000</v>
      </c>
      <c r="G185" s="18">
        <v>0</v>
      </c>
      <c r="H185" s="19">
        <f t="shared" si="19"/>
        <v>0</v>
      </c>
    </row>
    <row r="186" spans="1:8" ht="21" customHeight="1" outlineLevel="3" x14ac:dyDescent="0.2">
      <c r="A186" s="15" t="s">
        <v>328</v>
      </c>
      <c r="B186" s="16" t="s">
        <v>241</v>
      </c>
      <c r="C186" s="17" t="s">
        <v>236</v>
      </c>
      <c r="D186" s="17" t="s">
        <v>239</v>
      </c>
      <c r="E186" s="17" t="s">
        <v>242</v>
      </c>
      <c r="F186" s="18">
        <v>5000</v>
      </c>
      <c r="G186" s="18">
        <v>0</v>
      </c>
      <c r="H186" s="19">
        <f t="shared" si="19"/>
        <v>0</v>
      </c>
    </row>
    <row r="187" spans="1:8" ht="41.25" customHeight="1" outlineLevel="7" x14ac:dyDescent="0.2">
      <c r="A187" s="15" t="s">
        <v>329</v>
      </c>
      <c r="B187" s="21" t="s">
        <v>241</v>
      </c>
      <c r="C187" s="22" t="s">
        <v>236</v>
      </c>
      <c r="D187" s="22" t="s">
        <v>239</v>
      </c>
      <c r="E187" s="22" t="s">
        <v>242</v>
      </c>
      <c r="F187" s="23">
        <v>5000</v>
      </c>
      <c r="G187" s="23">
        <v>0</v>
      </c>
      <c r="H187" s="19">
        <f t="shared" si="19"/>
        <v>0</v>
      </c>
    </row>
    <row r="188" spans="1:8" ht="35.25" customHeight="1" outlineLevel="7" x14ac:dyDescent="0.2">
      <c r="A188" s="15" t="s">
        <v>330</v>
      </c>
      <c r="B188" s="16" t="s">
        <v>245</v>
      </c>
      <c r="C188" s="17" t="s">
        <v>246</v>
      </c>
      <c r="D188" s="17"/>
      <c r="E188" s="17"/>
      <c r="F188" s="18">
        <f t="shared" ref="F188:G190" si="23">F189</f>
        <v>30000</v>
      </c>
      <c r="G188" s="18">
        <f t="shared" si="23"/>
        <v>0</v>
      </c>
      <c r="H188" s="19">
        <f t="shared" si="19"/>
        <v>0</v>
      </c>
    </row>
    <row r="189" spans="1:8" ht="32.25" customHeight="1" outlineLevel="7" x14ac:dyDescent="0.2">
      <c r="A189" s="15" t="s">
        <v>331</v>
      </c>
      <c r="B189" s="16" t="s">
        <v>247</v>
      </c>
      <c r="C189" s="17" t="s">
        <v>246</v>
      </c>
      <c r="D189" s="17" t="s">
        <v>248</v>
      </c>
      <c r="E189" s="17"/>
      <c r="F189" s="18">
        <f t="shared" si="23"/>
        <v>30000</v>
      </c>
      <c r="G189" s="18">
        <f t="shared" si="23"/>
        <v>0</v>
      </c>
      <c r="H189" s="19">
        <f t="shared" si="19"/>
        <v>0</v>
      </c>
    </row>
    <row r="190" spans="1:8" ht="18.75" customHeight="1" outlineLevel="3" x14ac:dyDescent="0.2">
      <c r="A190" s="15" t="s">
        <v>332</v>
      </c>
      <c r="B190" s="16" t="s">
        <v>22</v>
      </c>
      <c r="C190" s="17" t="s">
        <v>246</v>
      </c>
      <c r="D190" s="17" t="s">
        <v>248</v>
      </c>
      <c r="E190" s="17" t="s">
        <v>23</v>
      </c>
      <c r="F190" s="18">
        <f t="shared" si="23"/>
        <v>30000</v>
      </c>
      <c r="G190" s="18">
        <f t="shared" si="23"/>
        <v>0</v>
      </c>
      <c r="H190" s="19">
        <f t="shared" si="19"/>
        <v>0</v>
      </c>
    </row>
    <row r="191" spans="1:8" ht="29.25" customHeight="1" outlineLevel="7" x14ac:dyDescent="0.2">
      <c r="A191" s="15" t="s">
        <v>333</v>
      </c>
      <c r="B191" s="21" t="s">
        <v>22</v>
      </c>
      <c r="C191" s="22" t="s">
        <v>246</v>
      </c>
      <c r="D191" s="22" t="s">
        <v>248</v>
      </c>
      <c r="E191" s="22" t="s">
        <v>23</v>
      </c>
      <c r="F191" s="23">
        <v>30000</v>
      </c>
      <c r="G191" s="23">
        <v>0</v>
      </c>
      <c r="H191" s="19">
        <f t="shared" si="19"/>
        <v>0</v>
      </c>
    </row>
    <row r="192" spans="1:8" ht="26.65" customHeight="1" outlineLevel="7" x14ac:dyDescent="0.2">
      <c r="A192" s="15" t="s">
        <v>334</v>
      </c>
      <c r="B192" s="49" t="s">
        <v>284</v>
      </c>
      <c r="C192" s="47" t="s">
        <v>12</v>
      </c>
      <c r="D192" s="14"/>
      <c r="E192" s="14"/>
      <c r="F192" s="31">
        <f>F193</f>
        <v>596400</v>
      </c>
      <c r="G192" s="31">
        <f>G193</f>
        <v>596400</v>
      </c>
      <c r="H192" s="19">
        <f t="shared" si="19"/>
        <v>100</v>
      </c>
    </row>
    <row r="193" spans="1:8" ht="27.75" customHeight="1" outlineLevel="7" x14ac:dyDescent="0.2">
      <c r="A193" s="15" t="s">
        <v>335</v>
      </c>
      <c r="B193" s="48" t="s">
        <v>256</v>
      </c>
      <c r="C193" s="47" t="s">
        <v>12</v>
      </c>
      <c r="D193" s="24" t="s">
        <v>286</v>
      </c>
      <c r="E193" s="24" t="s">
        <v>287</v>
      </c>
      <c r="F193" s="31">
        <f>F194+F195+F196</f>
        <v>596400</v>
      </c>
      <c r="G193" s="31">
        <f>G194+G195+G196</f>
        <v>596400</v>
      </c>
      <c r="H193" s="19">
        <f t="shared" si="19"/>
        <v>100</v>
      </c>
    </row>
    <row r="194" spans="1:8" ht="18" customHeight="1" x14ac:dyDescent="0.2">
      <c r="A194" s="15" t="s">
        <v>336</v>
      </c>
      <c r="B194" s="48" t="s">
        <v>256</v>
      </c>
      <c r="C194" s="38" t="s">
        <v>283</v>
      </c>
      <c r="D194" s="36" t="s">
        <v>18</v>
      </c>
      <c r="E194" s="36" t="s">
        <v>267</v>
      </c>
      <c r="F194" s="25">
        <v>235290.23</v>
      </c>
      <c r="G194" s="25">
        <v>235290.23</v>
      </c>
      <c r="H194" s="19">
        <f t="shared" si="19"/>
        <v>100</v>
      </c>
    </row>
    <row r="195" spans="1:8" ht="20.25" customHeight="1" x14ac:dyDescent="0.2">
      <c r="A195" s="15" t="s">
        <v>337</v>
      </c>
      <c r="B195" s="48" t="s">
        <v>256</v>
      </c>
      <c r="C195" s="38" t="s">
        <v>285</v>
      </c>
      <c r="D195" s="36" t="s">
        <v>18</v>
      </c>
      <c r="E195" s="36" t="s">
        <v>267</v>
      </c>
      <c r="F195" s="25">
        <v>83428.38</v>
      </c>
      <c r="G195" s="25">
        <v>83428.38</v>
      </c>
      <c r="H195" s="37">
        <v>0</v>
      </c>
    </row>
    <row r="196" spans="1:8" ht="15.75" customHeight="1" x14ac:dyDescent="0.2">
      <c r="A196" s="15" t="s">
        <v>338</v>
      </c>
      <c r="B196" s="48" t="s">
        <v>256</v>
      </c>
      <c r="C196" s="38" t="s">
        <v>285</v>
      </c>
      <c r="D196" s="36" t="s">
        <v>18</v>
      </c>
      <c r="E196" s="36" t="s">
        <v>267</v>
      </c>
      <c r="F196" s="25">
        <v>277681.39</v>
      </c>
      <c r="G196" s="25">
        <v>277681.39</v>
      </c>
      <c r="H196" s="37">
        <v>0</v>
      </c>
    </row>
    <row r="197" spans="1:8" ht="24" customHeight="1" x14ac:dyDescent="0.2">
      <c r="A197" s="15"/>
      <c r="B197" s="39" t="s">
        <v>253</v>
      </c>
      <c r="C197" s="40"/>
      <c r="D197" s="40"/>
      <c r="E197" s="40"/>
      <c r="F197" s="41">
        <f>F11</f>
        <v>11866652.08</v>
      </c>
      <c r="G197" s="41">
        <f>G11</f>
        <v>5344581.87</v>
      </c>
      <c r="H197" s="19">
        <f t="shared" si="19"/>
        <v>45.038666626181225</v>
      </c>
    </row>
    <row r="198" spans="1:8" ht="12.75" customHeight="1" x14ac:dyDescent="0.2">
      <c r="A198" s="42"/>
      <c r="B198" s="42"/>
      <c r="C198" s="42"/>
      <c r="D198" s="42"/>
      <c r="E198" s="42"/>
      <c r="F198" s="42"/>
      <c r="G198" s="42"/>
      <c r="H198" s="42"/>
    </row>
  </sheetData>
  <mergeCells count="7">
    <mergeCell ref="A9:G9"/>
    <mergeCell ref="F1:G1"/>
    <mergeCell ref="F2:G2"/>
    <mergeCell ref="F3:G3"/>
    <mergeCell ref="F4:G4"/>
    <mergeCell ref="A6:G6"/>
    <mergeCell ref="A8:G8"/>
  </mergeCells>
  <pageMargins left="0.74803149606299213" right="0.74803149606299213" top="0.98425196850393704" bottom="0.98425196850393704" header="0.51181102362204722" footer="0.51181102362204722"/>
  <pageSetup paperSize="9" scale="6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LLI</dc:creator>
  <dc:description>POI HSSF rep:2.41.2.80</dc:description>
  <cp:lastModifiedBy>Пользователь Windows</cp:lastModifiedBy>
  <cp:lastPrinted>2020-10-28T08:44:58Z</cp:lastPrinted>
  <dcterms:created xsi:type="dcterms:W3CDTF">2017-04-19T09:35:28Z</dcterms:created>
  <dcterms:modified xsi:type="dcterms:W3CDTF">2020-10-28T08:45:01Z</dcterms:modified>
</cp:coreProperties>
</file>