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ожение 5" sheetId="1" r:id="rId1"/>
    <sheet name="Приложение 5 (2)" sheetId="2" r:id="rId2"/>
  </sheets>
  <definedNames>
    <definedName name="APPT" localSheetId="0">'Приложение 5'!#REF!</definedName>
    <definedName name="APPT" localSheetId="1">'Приложение 5 (2)'!#REF!</definedName>
    <definedName name="FIO" localSheetId="0">'Приложение 5'!#REF!</definedName>
    <definedName name="FIO" localSheetId="1">'Приложение 5 (2)'!#REF!</definedName>
    <definedName name="LAST_CELL" localSheetId="0">'Приложение 5'!#REF!</definedName>
    <definedName name="LAST_CELL" localSheetId="1">'Приложение 5 (2)'!#REF!</definedName>
    <definedName name="SIGN" localSheetId="0">'Приложение 5'!#REF!</definedName>
    <definedName name="SIGN" localSheetId="1">'Приложение 5 (2)'!#REF!</definedName>
    <definedName name="_xlnm.Print_Area" localSheetId="0">'Приложение 5'!$A$1:$H$98</definedName>
    <definedName name="_xlnm.Print_Area" localSheetId="1">'Приложение 5 (2)'!$A$1:$H$98</definedName>
  </definedNames>
  <calcPr calcId="124519" refMode="R1C1"/>
</workbook>
</file>

<file path=xl/calcChain.xml><?xml version="1.0" encoding="utf-8"?>
<calcChain xmlns="http://schemas.openxmlformats.org/spreadsheetml/2006/main">
  <c r="G94" i="1"/>
  <c r="F94"/>
  <c r="F93" s="1"/>
  <c r="F92" s="1"/>
  <c r="F91" s="1"/>
  <c r="E94"/>
  <c r="G93"/>
  <c r="E93"/>
  <c r="E92" s="1"/>
  <c r="E91" s="1"/>
  <c r="G92"/>
  <c r="G91"/>
  <c r="G88"/>
  <c r="F88"/>
  <c r="F87" s="1"/>
  <c r="F86" s="1"/>
  <c r="E88"/>
  <c r="G87"/>
  <c r="E87"/>
  <c r="E86" s="1"/>
  <c r="G86"/>
  <c r="G85"/>
  <c r="F85"/>
  <c r="E85"/>
  <c r="G84"/>
  <c r="G83" s="1"/>
  <c r="F84"/>
  <c r="E84"/>
  <c r="F83"/>
  <c r="E83"/>
  <c r="G82"/>
  <c r="F82"/>
  <c r="E82"/>
  <c r="G81"/>
  <c r="F81"/>
  <c r="F80" s="1"/>
  <c r="F79" s="1"/>
  <c r="F78" s="1"/>
  <c r="E81"/>
  <c r="G80"/>
  <c r="E80"/>
  <c r="G79"/>
  <c r="E79"/>
  <c r="G78"/>
  <c r="E78"/>
  <c r="G76"/>
  <c r="F76"/>
  <c r="E76"/>
  <c r="G75"/>
  <c r="G74" s="1"/>
  <c r="G66" s="1"/>
  <c r="G65" s="1"/>
  <c r="F75"/>
  <c r="E75"/>
  <c r="F74"/>
  <c r="E74"/>
  <c r="F72"/>
  <c r="E72"/>
  <c r="F71"/>
  <c r="E71"/>
  <c r="F70"/>
  <c r="F69" s="1"/>
  <c r="F68" s="1"/>
  <c r="F67" s="1"/>
  <c r="F66" s="1"/>
  <c r="F65" s="1"/>
  <c r="E70"/>
  <c r="E69" s="1"/>
  <c r="E68" s="1"/>
  <c r="E67" s="1"/>
  <c r="G67"/>
  <c r="G63"/>
  <c r="G62" s="1"/>
  <c r="G61" s="1"/>
  <c r="G59"/>
  <c r="F59"/>
  <c r="E59"/>
  <c r="E58" s="1"/>
  <c r="E57" s="1"/>
  <c r="E56" s="1"/>
  <c r="E55" s="1"/>
  <c r="G58"/>
  <c r="F58"/>
  <c r="F57" s="1"/>
  <c r="F56" s="1"/>
  <c r="F55" s="1"/>
  <c r="G57"/>
  <c r="G47"/>
  <c r="F47"/>
  <c r="F46" s="1"/>
  <c r="E47"/>
  <c r="G46"/>
  <c r="E46"/>
  <c r="E45"/>
  <c r="G44"/>
  <c r="G43" s="1"/>
  <c r="G42" s="1"/>
  <c r="G41" s="1"/>
  <c r="G40" s="1"/>
  <c r="F44"/>
  <c r="E44"/>
  <c r="F43"/>
  <c r="F42" s="1"/>
  <c r="F41" s="1"/>
  <c r="F40" s="1"/>
  <c r="E43"/>
  <c r="E42"/>
  <c r="E41" s="1"/>
  <c r="E40" s="1"/>
  <c r="G38"/>
  <c r="F38"/>
  <c r="F37" s="1"/>
  <c r="F36" s="1"/>
  <c r="E38"/>
  <c r="G37"/>
  <c r="E37"/>
  <c r="E36" s="1"/>
  <c r="G36"/>
  <c r="G33"/>
  <c r="G32" s="1"/>
  <c r="F33"/>
  <c r="E33"/>
  <c r="F32"/>
  <c r="E32"/>
  <c r="G27"/>
  <c r="F27"/>
  <c r="E27"/>
  <c r="G24"/>
  <c r="F24"/>
  <c r="F23" s="1"/>
  <c r="F22" s="1"/>
  <c r="F21" s="1"/>
  <c r="E24"/>
  <c r="G23"/>
  <c r="G22" s="1"/>
  <c r="G21" s="1"/>
  <c r="E23"/>
  <c r="E22"/>
  <c r="E21" s="1"/>
  <c r="G19"/>
  <c r="G18" s="1"/>
  <c r="G17" s="1"/>
  <c r="G16" s="1"/>
  <c r="F19"/>
  <c r="E19"/>
  <c r="F18"/>
  <c r="F17" s="1"/>
  <c r="F16" s="1"/>
  <c r="F15" s="1"/>
  <c r="E18"/>
  <c r="E17"/>
  <c r="E16" s="1"/>
  <c r="E15" s="1"/>
  <c r="E14" s="1"/>
  <c r="G88" i="2"/>
  <c r="G87" s="1"/>
  <c r="G86" s="1"/>
  <c r="F88"/>
  <c r="F87" s="1"/>
  <c r="F86" s="1"/>
  <c r="E88"/>
  <c r="E82" s="1"/>
  <c r="G85"/>
  <c r="F85"/>
  <c r="E85"/>
  <c r="E27"/>
  <c r="F36"/>
  <c r="G94"/>
  <c r="F94"/>
  <c r="F93" s="1"/>
  <c r="F92" s="1"/>
  <c r="F91" s="1"/>
  <c r="E94"/>
  <c r="E93" s="1"/>
  <c r="E92" s="1"/>
  <c r="E91" s="1"/>
  <c r="G93"/>
  <c r="G92"/>
  <c r="G91" s="1"/>
  <c r="G84"/>
  <c r="G83" s="1"/>
  <c r="E84"/>
  <c r="E83" s="1"/>
  <c r="G81"/>
  <c r="F81"/>
  <c r="F80" s="1"/>
  <c r="F79" s="1"/>
  <c r="F78" s="1"/>
  <c r="E81"/>
  <c r="G80"/>
  <c r="G79" s="1"/>
  <c r="G78" s="1"/>
  <c r="E80"/>
  <c r="E79" s="1"/>
  <c r="E78" s="1"/>
  <c r="G76"/>
  <c r="F76"/>
  <c r="F75" s="1"/>
  <c r="F74" s="1"/>
  <c r="E76"/>
  <c r="G75"/>
  <c r="G74" s="1"/>
  <c r="E75"/>
  <c r="E74" s="1"/>
  <c r="F72"/>
  <c r="F71" s="1"/>
  <c r="E72"/>
  <c r="E71"/>
  <c r="F70"/>
  <c r="F69" s="1"/>
  <c r="F68" s="1"/>
  <c r="E70"/>
  <c r="E69"/>
  <c r="E68" s="1"/>
  <c r="E67" s="1"/>
  <c r="G67"/>
  <c r="G63"/>
  <c r="G62"/>
  <c r="G61" s="1"/>
  <c r="G59"/>
  <c r="F59"/>
  <c r="F58" s="1"/>
  <c r="F57" s="1"/>
  <c r="F56" s="1"/>
  <c r="F55" s="1"/>
  <c r="E59"/>
  <c r="E58" s="1"/>
  <c r="E57" s="1"/>
  <c r="E56" s="1"/>
  <c r="E55" s="1"/>
  <c r="G58"/>
  <c r="G57"/>
  <c r="G47"/>
  <c r="G46" s="1"/>
  <c r="F47"/>
  <c r="E47"/>
  <c r="E46" s="1"/>
  <c r="E42" s="1"/>
  <c r="E41" s="1"/>
  <c r="E40" s="1"/>
  <c r="F46"/>
  <c r="E45"/>
  <c r="G44"/>
  <c r="G43" s="1"/>
  <c r="F44"/>
  <c r="E44"/>
  <c r="F43"/>
  <c r="E43"/>
  <c r="G38"/>
  <c r="G37" s="1"/>
  <c r="G36" s="1"/>
  <c r="F38"/>
  <c r="F37" s="1"/>
  <c r="E38"/>
  <c r="E37" s="1"/>
  <c r="E36" s="1"/>
  <c r="G33"/>
  <c r="G32" s="1"/>
  <c r="F33"/>
  <c r="F32" s="1"/>
  <c r="E33"/>
  <c r="E32" s="1"/>
  <c r="G27"/>
  <c r="F27"/>
  <c r="G24"/>
  <c r="G23" s="1"/>
  <c r="G22" s="1"/>
  <c r="G21" s="1"/>
  <c r="F24"/>
  <c r="F23" s="1"/>
  <c r="F22" s="1"/>
  <c r="F21" s="1"/>
  <c r="E24"/>
  <c r="E23"/>
  <c r="E22"/>
  <c r="E21" s="1"/>
  <c r="G19"/>
  <c r="G18" s="1"/>
  <c r="G17" s="1"/>
  <c r="G16" s="1"/>
  <c r="F19"/>
  <c r="E19"/>
  <c r="F18"/>
  <c r="F17" s="1"/>
  <c r="F16" s="1"/>
  <c r="E18"/>
  <c r="E17"/>
  <c r="E16" s="1"/>
  <c r="G100" i="1" l="1"/>
  <c r="F100"/>
  <c r="F14"/>
  <c r="G56"/>
  <c r="G55" s="1"/>
  <c r="E66"/>
  <c r="E65" s="1"/>
  <c r="E100" s="1"/>
  <c r="G15"/>
  <c r="G14" s="1"/>
  <c r="G82" i="2"/>
  <c r="G66" s="1"/>
  <c r="G65" s="1"/>
  <c r="F82"/>
  <c r="G42"/>
  <c r="G41" s="1"/>
  <c r="G40" s="1"/>
  <c r="F42"/>
  <c r="F41" s="1"/>
  <c r="F40" s="1"/>
  <c r="G15"/>
  <c r="E15"/>
  <c r="E14" s="1"/>
  <c r="F15"/>
  <c r="F67"/>
  <c r="G56"/>
  <c r="G55" s="1"/>
  <c r="E66"/>
  <c r="E65" s="1"/>
  <c r="E100" s="1"/>
  <c r="F84"/>
  <c r="F83" s="1"/>
  <c r="E87"/>
  <c r="E86" s="1"/>
  <c r="F66" l="1"/>
  <c r="F65" s="1"/>
  <c r="G14"/>
  <c r="G100" s="1"/>
  <c r="F14"/>
  <c r="F100" l="1"/>
</calcChain>
</file>

<file path=xl/sharedStrings.xml><?xml version="1.0" encoding="utf-8"?>
<sst xmlns="http://schemas.openxmlformats.org/spreadsheetml/2006/main" count="576" uniqueCount="139">
  <si>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</si>
  <si>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</si>
  <si>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</si>
  <si>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</si>
  <si>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</si>
  <si>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244</t>
  </si>
  <si>
    <t>Дорожное хозяйство (дорожные фонды)</t>
  </si>
  <si>
    <t>0409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</si>
  <si>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</si>
  <si>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</si>
  <si>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</si>
  <si>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</si>
  <si>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</si>
  <si>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</si>
  <si>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</si>
  <si>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</si>
  <si>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</si>
  <si>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</si>
  <si>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</si>
  <si>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</si>
  <si>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</si>
  <si>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</si>
  <si>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</si>
  <si>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</si>
  <si>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</si>
  <si>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</si>
  <si>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</si>
  <si>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</si>
  <si>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Обеспечение пожарной безопасности</t>
  </si>
  <si>
    <t>0310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</si>
  <si>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</si>
  <si>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</si>
  <si>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100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</si>
  <si>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</si>
  <si>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</si>
  <si>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</si>
  <si>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</si>
  <si>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</si>
  <si>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</si>
  <si>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</si>
  <si>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</si>
  <si>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</si>
  <si>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</si>
  <si>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</si>
  <si>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</si>
  <si>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120</t>
  </si>
  <si>
    <t>540</t>
  </si>
  <si>
    <t>Уплата иных платежей</t>
  </si>
  <si>
    <t>853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</si>
  <si>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</si>
  <si>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</si>
  <si>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</si>
  <si>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</si>
  <si>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</si>
  <si>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</si>
  <si>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</si>
  <si>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Мобилизационная и вневойсковая подготовка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</si>
  <si>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</si>
  <si>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</si>
  <si>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</si>
  <si>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</si>
  <si>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</si>
  <si>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</si>
  <si>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</si>
  <si>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200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</si>
  <si>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</si>
  <si>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</si>
  <si>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</si>
  <si>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</si>
  <si>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240</t>
  </si>
  <si>
    <t>Иные закупки  товаров, работ и услуг для обеспечения государственных (муниципальных) нуждг</t>
  </si>
  <si>
    <t>0400</t>
  </si>
  <si>
    <t>Национальная экономика</t>
  </si>
  <si>
    <t>0500</t>
  </si>
  <si>
    <t>Жилищно-коммунальное хозяйство</t>
  </si>
  <si>
    <t>0300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</si>
  <si>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</si>
  <si>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</si>
  <si>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</t>
  </si>
  <si>
    <t>Общегосударственные вопросы</t>
  </si>
  <si>
    <t>500</t>
  </si>
  <si>
    <t>Межбюджетные трансферты</t>
  </si>
  <si>
    <t>800</t>
  </si>
  <si>
    <t>850</t>
  </si>
  <si>
    <t>0200</t>
  </si>
  <si>
    <t>0203</t>
  </si>
  <si>
    <t>Национальная оборона</t>
  </si>
  <si>
    <t>0102</t>
  </si>
  <si>
    <t>0104</t>
  </si>
  <si>
    <t>Иные бюджетные ассигнования</t>
  </si>
  <si>
    <t>0111</t>
  </si>
  <si>
    <t>Условно утвержденные расходы</t>
  </si>
  <si>
    <t>1</t>
  </si>
  <si>
    <t>2</t>
  </si>
  <si>
    <t>3</t>
  </si>
  <si>
    <t>4</t>
  </si>
  <si>
    <t>5</t>
  </si>
  <si>
    <t>6</t>
  </si>
  <si>
    <t>7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</si>
  <si>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</si>
  <si>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</si>
  <si>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</si>
  <si>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</si>
  <si>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Сумма на 2023 год</t>
  </si>
  <si>
    <t>руб.</t>
  </si>
  <si>
    <t>ПРОГРАММНЫЕ РАСХОДЫ, ВСЕГО</t>
  </si>
  <si>
    <t>Иные закупки  товаров, работ и услуг для обеспечения государственных (муниципальных) нужд</t>
  </si>
  <si>
    <t>247</t>
  </si>
  <si>
    <t>ИТОГО</t>
  </si>
  <si>
    <t>Сумма на 2024 год</t>
  </si>
  <si>
    <t>Приложение 5</t>
  </si>
  <si>
    <t>0210090220</t>
  </si>
  <si>
    <t>7210090220</t>
  </si>
  <si>
    <t>300</t>
  </si>
  <si>
    <t xml:space="preserve">Социальное обеспечение и иные выплаты населению </t>
  </si>
  <si>
    <t>312</t>
  </si>
  <si>
    <t>1000</t>
  </si>
  <si>
    <t>Публичные нормативные социальные выплаты гражданам</t>
  </si>
  <si>
    <t>1001</t>
  </si>
  <si>
    <t>0390091000</t>
  </si>
  <si>
    <t>Отдельные мероприятия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</si>
  <si>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Доплаты к пенсиям муниципальных служащих в рамках отдельных мероприятий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</si>
  <si>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непрограмных расходов администрации Ключинского сельсовета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</si>
  <si>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непрограмных расходов администрации Ястребовкого сельсовета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</si>
  <si>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2023 год и плановый период    2024 - 2025 годов </t>
  </si>
  <si>
    <t>Сумма на 2025 год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</si>
  <si>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</si>
  <si>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ОХРАНА ОКРУЖАЮЩЕЙ СРЕДЫ</t>
  </si>
  <si>
    <t>Другие вопросы в области охраны окружающей среды</t>
  </si>
  <si>
    <t>0605</t>
  </si>
  <si>
    <t>0130092060</t>
  </si>
  <si>
    <t>0600</t>
  </si>
  <si>
    <t>к   Рещению Ястребовского сельского Совета депутатов</t>
  </si>
  <si>
    <t>от 27.12.2022г №28-93Р</t>
  </si>
  <si>
    <t>Сумма на 2024год</t>
  </si>
  <si>
    <t>Сумма на 2026 год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</si>
  <si>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2024 год и плановый период    2025 - 2026 годов </t>
  </si>
  <si>
    <t>к Рещению Ястребовского сельского Совета депутатов</t>
  </si>
  <si>
    <t>от 25.12.2023 №39-145Р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</si>
</sst>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2" fillId="2" borderId="0" xfId="0" applyFont="1" applyFill="1" applyBorder="1" applyAlignment="1" applyProtection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vertical="top" wrapText="1"/>
    </xf>
    <xf numFmtId="165" fontId="0" fillId="2" borderId="0" xfId="0" applyNumberFormat="1" applyFill="1"/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/>
    <xf numFmtId="165" fontId="3" fillId="2" borderId="1" xfId="0" applyNumberFormat="1" applyFont="1" applyFill="1" applyBorder="1"/>
    <xf numFmtId="0" fontId="2" fillId="0" borderId="0" xfId="0" applyFont="1" applyBorder="1" applyAlignment="1" applyProtection="1">
      <alignment horizontal="lef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5" fontId="3" fillId="3" borderId="1" xfId="0" applyNumberFormat="1" applyFont="1" applyFill="1" applyBorder="1" applyAlignment="1" applyProtection="1">
      <alignment horizontal="right" vertical="center" wrapText="1"/>
    </xf>
    <xf numFmtId="165" fontId="4" fillId="4" borderId="1" xfId="0" applyNumberFormat="1" applyFont="1" applyFill="1" applyBorder="1" applyAlignment="1" applyProtection="1">
      <alignment horizontal="right" vertical="center" wrapText="1"/>
    </xf>
    <xf numFmtId="165" fontId="3" fillId="4" borderId="1" xfId="0" applyNumberFormat="1" applyFont="1" applyFill="1" applyBorder="1" applyAlignment="1" applyProtection="1">
      <alignment horizontal="right" vertical="center" wrapText="1"/>
    </xf>
    <xf numFmtId="165" fontId="4" fillId="5" borderId="1" xfId="0" applyNumberFormat="1" applyFont="1" applyFill="1" applyBorder="1" applyAlignment="1" applyProtection="1">
      <alignment horizontal="right" vertical="center" wrapText="1"/>
    </xf>
    <xf numFmtId="49" fontId="4" fillId="7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left" vertical="center" wrapText="1"/>
    </xf>
    <xf numFmtId="165" fontId="4" fillId="7" borderId="1" xfId="0" applyNumberFormat="1" applyFont="1" applyFill="1" applyBorder="1" applyAlignment="1" applyProtection="1">
      <alignment horizontal="right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left" vertical="center" wrapText="1"/>
    </xf>
    <xf numFmtId="165" fontId="9" fillId="4" borderId="1" xfId="0" applyNumberFormat="1" applyFont="1" applyFill="1" applyBorder="1" applyAlignment="1" applyProtection="1">
      <alignment horizontal="right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left" vertical="center" wrapText="1"/>
    </xf>
    <xf numFmtId="165" fontId="9" fillId="7" borderId="1" xfId="0" applyNumberFormat="1" applyFont="1" applyFill="1" applyBorder="1" applyAlignment="1" applyProtection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left" vertical="center" wrapText="1"/>
    </xf>
    <xf numFmtId="165" fontId="4" fillId="6" borderId="1" xfId="0" applyNumberFormat="1" applyFont="1" applyFill="1" applyBorder="1" applyAlignment="1" applyProtection="1">
      <alignment horizontal="right" vertical="center" wrapText="1"/>
    </xf>
    <xf numFmtId="49" fontId="9" fillId="6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165" fontId="9" fillId="2" borderId="1" xfId="0" applyNumberFormat="1" applyFont="1" applyFill="1" applyBorder="1" applyAlignment="1" applyProtection="1">
      <alignment horizontal="right" vertical="center" wrapText="1"/>
    </xf>
    <xf numFmtId="49" fontId="4" fillId="5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4" fillId="8" borderId="1" xfId="0" applyNumberFormat="1" applyFont="1" applyFill="1" applyBorder="1" applyAlignment="1" applyProtection="1">
      <alignment horizontal="center" vertical="center" wrapText="1"/>
    </xf>
    <xf numFmtId="49" fontId="4" fillId="8" borderId="1" xfId="0" applyNumberFormat="1" applyFont="1" applyFill="1" applyBorder="1" applyAlignment="1" applyProtection="1">
      <alignment horizontal="left" vertical="center" wrapText="1"/>
    </xf>
    <xf numFmtId="165" fontId="4" fillId="8" borderId="1" xfId="0" applyNumberFormat="1" applyFont="1" applyFill="1" applyBorder="1" applyAlignment="1" applyProtection="1">
      <alignment horizontal="right" vertical="center" wrapText="1"/>
    </xf>
    <xf numFmtId="49" fontId="9" fillId="5" borderId="1" xfId="0" applyNumberFormat="1" applyFont="1" applyFill="1" applyBorder="1" applyAlignment="1" applyProtection="1">
      <alignment horizontal="center" vertical="center" wrapText="1"/>
    </xf>
    <xf numFmtId="49" fontId="9" fillId="8" borderId="1" xfId="0" applyNumberFormat="1" applyFont="1" applyFill="1" applyBorder="1" applyAlignment="1" applyProtection="1">
      <alignment horizontal="center" vertical="center" wrapText="1"/>
    </xf>
    <xf numFmtId="49" fontId="4" fillId="9" borderId="1" xfId="0" applyNumberFormat="1" applyFont="1" applyFill="1" applyBorder="1" applyAlignment="1" applyProtection="1">
      <alignment horizontal="center" vertical="center" wrapText="1"/>
    </xf>
    <xf numFmtId="49" fontId="4" fillId="9" borderId="1" xfId="0" applyNumberFormat="1" applyFont="1" applyFill="1" applyBorder="1" applyAlignment="1" applyProtection="1">
      <alignment horizontal="left" vertical="center" wrapText="1"/>
    </xf>
    <xf numFmtId="165" fontId="4" fillId="9" borderId="1" xfId="0" applyNumberFormat="1" applyFont="1" applyFill="1" applyBorder="1" applyAlignment="1" applyProtection="1">
      <alignment horizontal="right" vertical="center" wrapText="1"/>
    </xf>
    <xf numFmtId="49" fontId="9" fillId="9" borderId="1" xfId="0" applyNumberFormat="1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10" fillId="2" borderId="2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/>
    </xf>
    <xf numFmtId="49" fontId="10" fillId="2" borderId="1" xfId="0" applyNumberFormat="1" applyFont="1" applyFill="1" applyBorder="1" applyAlignment="1">
      <alignment vertical="top"/>
    </xf>
    <xf numFmtId="166" fontId="10" fillId="2" borderId="1" xfId="0" applyNumberFormat="1" applyFont="1" applyFill="1" applyBorder="1" applyAlignment="1">
      <alignment vertical="top"/>
    </xf>
    <xf numFmtId="0" fontId="10" fillId="2" borderId="3" xfId="0" applyFont="1" applyFill="1" applyBorder="1" applyAlignment="1">
      <alignment vertical="top" wrapText="1"/>
    </xf>
    <xf numFmtId="0" fontId="11" fillId="2" borderId="1" xfId="0" applyFont="1" applyFill="1" applyBorder="1"/>
    <xf numFmtId="165" fontId="1" fillId="2" borderId="1" xfId="0" applyNumberFormat="1" applyFont="1" applyFill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F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02"/>
  <sheetViews>
    <sheetView showGridLines="0" tabSelected="1" workbookViewId="0">
      <selection activeCell="A5" sqref="A5:G8"/>
    </sheetView>
  </sheetViews>
  <sheetFormatPr defaultRowHeight="12.75" customHeight="1" outlineLevelRow="7"/>
  <cols>
    <col min="1" max="1" width="72.5703125" customWidth="1"/>
    <col min="2" max="2" width="14.5703125" customWidth="1"/>
    <col min="3" max="3" width="10.28515625" customWidth="1"/>
    <col min="4" max="4" width="9.28515625" customWidth="1"/>
    <col min="5" max="5" width="15.28515625" customWidth="1"/>
    <col min="6" max="6" width="14.5703125" customWidth="1"/>
    <col min="7" max="7" width="15.140625" customWidth="1"/>
    <col min="9" max="9" width="21.140625" customWidth="1"/>
    <col min="10" max="10" width="22.5703125" customWidth="1"/>
    <col min="11" max="11" width="13.85546875" customWidth="1"/>
    <col min="12" max="12" width="17.5703125" customWidth="1"/>
  </cols>
  <sheetData>
    <row r="1" spans="1:9" ht="15">
      <c r="A1" s="80"/>
      <c r="B1" s="80"/>
      <c r="C1" s="80"/>
      <c r="D1" s="80"/>
      <c r="E1" s="2"/>
      <c r="F1" s="83" t="s">
        <v>110</v>
      </c>
      <c r="G1" s="83"/>
    </row>
    <row r="2" spans="1:9" ht="15">
      <c r="A2" s="3"/>
      <c r="B2" s="3"/>
      <c r="C2" s="84" t="s">
        <v>137</v>
      </c>
      <c r="D2" s="84"/>
      <c r="E2" s="84"/>
      <c r="F2" s="84"/>
      <c r="G2" s="84"/>
    </row>
    <row r="3" spans="1:9" ht="15">
      <c r="A3" s="2"/>
      <c r="B3" s="2"/>
      <c r="C3" s="2"/>
      <c r="D3" s="2"/>
      <c r="E3" s="2"/>
      <c r="F3" s="83" t="s">
        <v>138</v>
      </c>
      <c r="G3" s="83"/>
    </row>
    <row r="4" spans="1:9" ht="15">
      <c r="A4" s="1"/>
      <c r="B4" s="1"/>
      <c r="C4" s="1"/>
      <c r="D4" s="1"/>
      <c r="E4" s="1"/>
      <c r="F4" s="4"/>
      <c r="G4" s="4"/>
    </row>
    <row r="5" spans="1:9" ht="14.25" customHeight="1">
      <c r="A5" s="82" t="s">
        <v>136</v>
      </c>
      <c r="B5" s="82"/>
      <c r="C5" s="82"/>
      <c r="D5" s="82"/>
      <c r="E5" s="82"/>
      <c r="F5" s="82"/>
      <c r="G5" s="82"/>
    </row>
    <row r="6" spans="1:9">
      <c r="A6" s="82"/>
      <c r="B6" s="82"/>
      <c r="C6" s="82"/>
      <c r="D6" s="82"/>
      <c r="E6" s="82"/>
      <c r="F6" s="82"/>
      <c r="G6" s="82"/>
    </row>
    <row r="7" spans="1:9">
      <c r="A7" s="82"/>
      <c r="B7" s="82"/>
      <c r="C7" s="82"/>
      <c r="D7" s="82"/>
      <c r="E7" s="82"/>
      <c r="F7" s="82"/>
      <c r="G7" s="82"/>
    </row>
    <row r="8" spans="1:9">
      <c r="A8" s="82"/>
      <c r="B8" s="82"/>
      <c r="C8" s="82"/>
      <c r="D8" s="82"/>
      <c r="E8" s="82"/>
      <c r="F8" s="82"/>
      <c r="G8" s="82"/>
    </row>
    <row r="9" spans="1:9" ht="15">
      <c r="A9" s="81"/>
      <c r="B9" s="81"/>
      <c r="C9" s="81"/>
      <c r="D9" s="81"/>
      <c r="E9" s="4"/>
      <c r="F9" s="4"/>
      <c r="G9" s="4"/>
    </row>
    <row r="10" spans="1:9" ht="15">
      <c r="A10" s="81"/>
      <c r="B10" s="81"/>
      <c r="C10" s="81"/>
      <c r="D10" s="81"/>
      <c r="E10" s="4"/>
      <c r="F10" s="4"/>
      <c r="G10" s="4"/>
    </row>
    <row r="11" spans="1:9" ht="15">
      <c r="A11" s="5"/>
      <c r="B11" s="5"/>
      <c r="C11" s="5"/>
      <c r="D11" s="5"/>
      <c r="E11" s="5"/>
      <c r="F11" s="6"/>
      <c r="G11" s="7" t="s">
        <v>104</v>
      </c>
      <c r="H11" s="8"/>
      <c r="I11" s="8"/>
    </row>
    <row r="12" spans="1:9" ht="77.25" customHeight="1">
      <c r="A12" s="9" t="s">
        <v>99</v>
      </c>
      <c r="B12" s="9" t="s">
        <v>100</v>
      </c>
      <c r="C12" s="9" t="s">
        <v>101</v>
      </c>
      <c r="D12" s="9" t="s">
        <v>102</v>
      </c>
      <c r="E12" s="9" t="s">
        <v>134</v>
      </c>
      <c r="F12" s="9" t="s">
        <v>125</v>
      </c>
      <c r="G12" s="9" t="s">
        <v>135</v>
      </c>
      <c r="H12" s="8"/>
      <c r="I12" s="8"/>
    </row>
    <row r="13" spans="1:9" ht="14.25">
      <c r="A13" s="9" t="s">
        <v>92</v>
      </c>
      <c r="B13" s="9" t="s">
        <v>93</v>
      </c>
      <c r="C13" s="9" t="s">
        <v>94</v>
      </c>
      <c r="D13" s="9" t="s">
        <v>95</v>
      </c>
      <c r="E13" s="9" t="s">
        <v>96</v>
      </c>
      <c r="F13" s="9" t="s">
        <v>97</v>
      </c>
      <c r="G13" s="9" t="s">
        <v>98</v>
      </c>
      <c r="H13" s="8"/>
      <c r="I13" s="8"/>
    </row>
    <row r="14" spans="1:9" ht="14.25">
      <c r="A14" s="67" t="s">
        <v>105</v>
      </c>
      <c r="B14" s="68" t="s">
        <v>0</v>
      </c>
      <c r="C14" s="68"/>
      <c r="D14" s="67"/>
      <c r="E14" s="69">
        <f>E15+E40+E55</f>
        <v>5783785</v>
      </c>
      <c r="F14" s="69">
        <f t="shared" ref="F14:G14" si="0">F15+F40+F55</f>
        <v>5955795</v>
      </c>
      <c r="G14" s="69">
        <f t="shared" si="0"/>
        <v>5765285</v>
      </c>
      <c r="H14" s="8"/>
      <c r="I14" s="8"/>
    </row>
    <row r="15" spans="1:9" ht="37.5" customHeight="1" outlineLevel="1">
      <c r="A15" s="67" t="s">
        <v>1</v>
      </c>
      <c r="B15" s="68" t="s">
        <v>2</v>
      </c>
      <c r="C15" s="68"/>
      <c r="D15" s="67"/>
      <c r="E15" s="69">
        <f>E16+E21+E27</f>
        <v>2258766</v>
      </c>
      <c r="F15" s="69">
        <f t="shared" ref="F15:G15" si="1">F16+F21+F27</f>
        <v>2260776</v>
      </c>
      <c r="G15" s="69">
        <f t="shared" si="1"/>
        <v>2170266</v>
      </c>
      <c r="H15" s="8"/>
      <c r="I15" s="8"/>
    </row>
    <row r="16" spans="1:9" ht="75" customHeight="1" outlineLevel="2">
      <c r="A16" s="67" t="s">
        <v>3</v>
      </c>
      <c r="B16" s="68" t="s">
        <v>4</v>
      </c>
      <c r="C16" s="68"/>
      <c r="D16" s="67"/>
      <c r="E16" s="69">
        <f t="shared" ref="E16:G19" si="2">E17</f>
        <v>605900</v>
      </c>
      <c r="F16" s="69">
        <f t="shared" si="2"/>
        <v>581500</v>
      </c>
      <c r="G16" s="69">
        <f t="shared" si="2"/>
        <v>587400</v>
      </c>
      <c r="H16" s="8"/>
      <c r="I16" s="8"/>
    </row>
    <row r="17" spans="1:12" ht="78" customHeight="1" outlineLevel="3">
      <c r="A17" s="70" t="s">
        <v>8</v>
      </c>
      <c r="B17" s="71" t="s">
        <v>9</v>
      </c>
      <c r="C17" s="71"/>
      <c r="D17" s="72"/>
      <c r="E17" s="26">
        <f t="shared" si="2"/>
        <v>605900</v>
      </c>
      <c r="F17" s="26">
        <f t="shared" si="2"/>
        <v>581500</v>
      </c>
      <c r="G17" s="26">
        <f t="shared" si="2"/>
        <v>587400</v>
      </c>
      <c r="H17" s="8"/>
      <c r="I17" s="8"/>
    </row>
    <row r="18" spans="1:12" ht="30" outlineLevel="7">
      <c r="A18" s="72" t="s">
        <v>70</v>
      </c>
      <c r="B18" s="71" t="s">
        <v>9</v>
      </c>
      <c r="C18" s="71" t="s">
        <v>64</v>
      </c>
      <c r="D18" s="72"/>
      <c r="E18" s="26">
        <f t="shared" si="2"/>
        <v>605900</v>
      </c>
      <c r="F18" s="26">
        <f t="shared" si="2"/>
        <v>581500</v>
      </c>
      <c r="G18" s="26">
        <f t="shared" si="2"/>
        <v>587400</v>
      </c>
      <c r="H18" s="8"/>
      <c r="I18" s="8"/>
    </row>
    <row r="19" spans="1:12" ht="15" outlineLevel="7">
      <c r="A19" s="72" t="s">
        <v>72</v>
      </c>
      <c r="B19" s="71" t="s">
        <v>9</v>
      </c>
      <c r="C19" s="71" t="s">
        <v>69</v>
      </c>
      <c r="D19" s="72" t="s">
        <v>71</v>
      </c>
      <c r="E19" s="26">
        <f t="shared" si="2"/>
        <v>605900</v>
      </c>
      <c r="F19" s="26">
        <f t="shared" si="2"/>
        <v>581500</v>
      </c>
      <c r="G19" s="26">
        <f t="shared" si="2"/>
        <v>587400</v>
      </c>
      <c r="H19" s="8"/>
      <c r="I19" s="8"/>
    </row>
    <row r="20" spans="1:12" ht="15" outlineLevel="7">
      <c r="A20" s="72" t="s">
        <v>6</v>
      </c>
      <c r="B20" s="71" t="s">
        <v>9</v>
      </c>
      <c r="C20" s="71" t="s">
        <v>5</v>
      </c>
      <c r="D20" s="72" t="s">
        <v>7</v>
      </c>
      <c r="E20" s="26">
        <v>605900</v>
      </c>
      <c r="F20" s="26">
        <v>581500</v>
      </c>
      <c r="G20" s="26">
        <v>587400</v>
      </c>
      <c r="H20" s="8"/>
      <c r="I20" s="8"/>
    </row>
    <row r="21" spans="1:12" ht="87" customHeight="1" outlineLevel="2">
      <c r="A21" s="67" t="s">
        <v>10</v>
      </c>
      <c r="B21" s="68" t="s">
        <v>11</v>
      </c>
      <c r="C21" s="68"/>
      <c r="D21" s="67"/>
      <c r="E21" s="69">
        <f>E22</f>
        <v>980000</v>
      </c>
      <c r="F21" s="69">
        <f t="shared" ref="F21" si="3">F22</f>
        <v>926410</v>
      </c>
      <c r="G21" s="69">
        <f>G22</f>
        <v>830000</v>
      </c>
      <c r="H21" s="8"/>
      <c r="I21" s="8"/>
    </row>
    <row r="22" spans="1:12" ht="86.25" customHeight="1" outlineLevel="3">
      <c r="A22" s="70" t="s">
        <v>14</v>
      </c>
      <c r="B22" s="71" t="s">
        <v>15</v>
      </c>
      <c r="C22" s="71"/>
      <c r="D22" s="72"/>
      <c r="E22" s="26">
        <f>E23</f>
        <v>980000</v>
      </c>
      <c r="F22" s="26">
        <f>F23</f>
        <v>926410</v>
      </c>
      <c r="G22" s="26">
        <f>G23</f>
        <v>830000</v>
      </c>
      <c r="H22" s="8"/>
      <c r="I22" s="8"/>
    </row>
    <row r="23" spans="1:12" ht="30" outlineLevel="7">
      <c r="A23" s="72" t="s">
        <v>70</v>
      </c>
      <c r="B23" s="71" t="s">
        <v>15</v>
      </c>
      <c r="C23" s="71" t="s">
        <v>64</v>
      </c>
      <c r="D23" s="72"/>
      <c r="E23" s="26">
        <f>E24</f>
        <v>980000</v>
      </c>
      <c r="F23" s="26">
        <f>F24</f>
        <v>926410</v>
      </c>
      <c r="G23" s="26">
        <f>G24</f>
        <v>830000</v>
      </c>
      <c r="H23" s="8"/>
      <c r="I23" s="8"/>
    </row>
    <row r="24" spans="1:12" ht="15" outlineLevel="7">
      <c r="A24" s="72" t="s">
        <v>74</v>
      </c>
      <c r="B24" s="71" t="s">
        <v>15</v>
      </c>
      <c r="C24" s="71" t="s">
        <v>69</v>
      </c>
      <c r="D24" s="72" t="s">
        <v>73</v>
      </c>
      <c r="E24" s="26">
        <f>E25+E26</f>
        <v>980000</v>
      </c>
      <c r="F24" s="26">
        <f t="shared" ref="F24:G24" si="4">F25+F26</f>
        <v>926410</v>
      </c>
      <c r="G24" s="26">
        <f t="shared" si="4"/>
        <v>830000</v>
      </c>
      <c r="H24" s="8"/>
      <c r="I24" s="8"/>
    </row>
    <row r="25" spans="1:12" ht="15" outlineLevel="7">
      <c r="A25" s="72" t="s">
        <v>12</v>
      </c>
      <c r="B25" s="71" t="s">
        <v>15</v>
      </c>
      <c r="C25" s="71" t="s">
        <v>5</v>
      </c>
      <c r="D25" s="72" t="s">
        <v>13</v>
      </c>
      <c r="E25" s="26">
        <v>200000</v>
      </c>
      <c r="F25" s="26">
        <v>146410</v>
      </c>
      <c r="G25" s="26">
        <v>50000</v>
      </c>
      <c r="H25" s="8"/>
      <c r="I25" s="8"/>
    </row>
    <row r="26" spans="1:12" ht="15" outlineLevel="7">
      <c r="A26" s="72" t="s">
        <v>12</v>
      </c>
      <c r="B26" s="71" t="s">
        <v>15</v>
      </c>
      <c r="C26" s="71" t="s">
        <v>107</v>
      </c>
      <c r="D26" s="72" t="s">
        <v>13</v>
      </c>
      <c r="E26" s="26">
        <v>780000</v>
      </c>
      <c r="F26" s="26">
        <v>780000</v>
      </c>
      <c r="G26" s="26">
        <v>780000</v>
      </c>
      <c r="H26" s="8"/>
      <c r="I26" s="8"/>
    </row>
    <row r="27" spans="1:12" ht="57" outlineLevel="2">
      <c r="A27" s="67" t="s">
        <v>16</v>
      </c>
      <c r="B27" s="68" t="s">
        <v>17</v>
      </c>
      <c r="C27" s="68"/>
      <c r="D27" s="67"/>
      <c r="E27" s="69">
        <f>E35+E39+E28</f>
        <v>672866</v>
      </c>
      <c r="F27" s="69">
        <f t="shared" ref="F27:G27" si="5">F35+F39+F28</f>
        <v>752866</v>
      </c>
      <c r="G27" s="69">
        <f t="shared" si="5"/>
        <v>752866</v>
      </c>
      <c r="H27" s="8"/>
      <c r="I27" s="8"/>
    </row>
    <row r="28" spans="1:12" ht="81" customHeight="1" outlineLevel="3">
      <c r="A28" s="72" t="s">
        <v>126</v>
      </c>
      <c r="B28" s="71" t="s">
        <v>130</v>
      </c>
      <c r="C28" s="71"/>
      <c r="D28" s="72"/>
      <c r="E28" s="26">
        <v>501940</v>
      </c>
      <c r="F28" s="26">
        <v>501940</v>
      </c>
      <c r="G28" s="26">
        <v>501940</v>
      </c>
      <c r="H28" s="8"/>
      <c r="I28" s="22"/>
      <c r="J28" s="23"/>
      <c r="K28" s="23"/>
      <c r="L28" s="23"/>
    </row>
    <row r="29" spans="1:12" ht="45.75" customHeight="1" outlineLevel="7">
      <c r="A29" s="72" t="s">
        <v>70</v>
      </c>
      <c r="B29" s="71" t="s">
        <v>130</v>
      </c>
      <c r="C29" s="71" t="s">
        <v>64</v>
      </c>
      <c r="D29" s="72"/>
      <c r="E29" s="26">
        <v>501940</v>
      </c>
      <c r="F29" s="26">
        <v>501940</v>
      </c>
      <c r="G29" s="26">
        <v>501940</v>
      </c>
      <c r="H29" s="8"/>
      <c r="I29" s="22"/>
      <c r="J29" s="23"/>
      <c r="K29" s="23"/>
      <c r="L29" s="23"/>
    </row>
    <row r="30" spans="1:12" ht="15" outlineLevel="7">
      <c r="A30" s="72" t="s">
        <v>127</v>
      </c>
      <c r="B30" s="71" t="s">
        <v>130</v>
      </c>
      <c r="C30" s="71" t="s">
        <v>69</v>
      </c>
      <c r="D30" s="72" t="s">
        <v>131</v>
      </c>
      <c r="E30" s="26">
        <v>501940</v>
      </c>
      <c r="F30" s="26">
        <v>501940</v>
      </c>
      <c r="G30" s="26">
        <v>501940</v>
      </c>
      <c r="H30" s="8"/>
      <c r="I30" s="22"/>
      <c r="J30" s="23"/>
      <c r="K30" s="23"/>
      <c r="L30" s="23"/>
    </row>
    <row r="31" spans="1:12" ht="27" customHeight="1" outlineLevel="7">
      <c r="A31" s="72" t="s">
        <v>128</v>
      </c>
      <c r="B31" s="71" t="s">
        <v>130</v>
      </c>
      <c r="C31" s="71" t="s">
        <v>5</v>
      </c>
      <c r="D31" s="72" t="s">
        <v>129</v>
      </c>
      <c r="E31" s="26">
        <v>501940</v>
      </c>
      <c r="F31" s="26">
        <v>501940</v>
      </c>
      <c r="G31" s="26">
        <v>501940</v>
      </c>
      <c r="H31" s="8"/>
      <c r="I31" s="24"/>
      <c r="J31" s="25"/>
      <c r="K31" s="25"/>
      <c r="L31" s="25"/>
    </row>
    <row r="32" spans="1:12" ht="66.75" customHeight="1" outlineLevel="3">
      <c r="A32" s="72" t="s">
        <v>18</v>
      </c>
      <c r="B32" s="71" t="s">
        <v>19</v>
      </c>
      <c r="C32" s="71"/>
      <c r="D32" s="72"/>
      <c r="E32" s="26">
        <f>E33</f>
        <v>132000</v>
      </c>
      <c r="F32" s="26">
        <f t="shared" ref="F32:G33" si="6">F33</f>
        <v>132000</v>
      </c>
      <c r="G32" s="26">
        <f t="shared" si="6"/>
        <v>132000</v>
      </c>
      <c r="H32" s="8"/>
      <c r="I32" s="8"/>
    </row>
    <row r="33" spans="1:9" ht="38.25" customHeight="1" outlineLevel="7">
      <c r="A33" s="72" t="s">
        <v>70</v>
      </c>
      <c r="B33" s="71" t="s">
        <v>19</v>
      </c>
      <c r="C33" s="71" t="s">
        <v>64</v>
      </c>
      <c r="D33" s="72"/>
      <c r="E33" s="26">
        <f>E34</f>
        <v>132000</v>
      </c>
      <c r="F33" s="26">
        <f t="shared" si="6"/>
        <v>132000</v>
      </c>
      <c r="G33" s="26">
        <f t="shared" si="6"/>
        <v>132000</v>
      </c>
      <c r="H33" s="8"/>
      <c r="I33" s="8"/>
    </row>
    <row r="34" spans="1:9" ht="24.75" customHeight="1" outlineLevel="7">
      <c r="A34" s="72" t="s">
        <v>74</v>
      </c>
      <c r="B34" s="71" t="s">
        <v>19</v>
      </c>
      <c r="C34" s="71" t="s">
        <v>69</v>
      </c>
      <c r="D34" s="72" t="s">
        <v>73</v>
      </c>
      <c r="E34" s="26">
        <v>132000</v>
      </c>
      <c r="F34" s="26">
        <v>132000</v>
      </c>
      <c r="G34" s="26">
        <v>132000</v>
      </c>
      <c r="H34" s="8"/>
      <c r="I34" s="8"/>
    </row>
    <row r="35" spans="1:9" ht="29.25" customHeight="1" outlineLevel="7">
      <c r="A35" s="72" t="s">
        <v>20</v>
      </c>
      <c r="B35" s="71" t="s">
        <v>19</v>
      </c>
      <c r="C35" s="71" t="s">
        <v>5</v>
      </c>
      <c r="D35" s="72" t="s">
        <v>21</v>
      </c>
      <c r="E35" s="26">
        <v>132000</v>
      </c>
      <c r="F35" s="26">
        <v>132000</v>
      </c>
      <c r="G35" s="26">
        <v>132000</v>
      </c>
      <c r="H35" s="8"/>
      <c r="I35" s="8"/>
    </row>
    <row r="36" spans="1:9" ht="72.75" customHeight="1" outlineLevel="7">
      <c r="A36" s="72" t="s">
        <v>22</v>
      </c>
      <c r="B36" s="71" t="s">
        <v>23</v>
      </c>
      <c r="C36" s="71"/>
      <c r="D36" s="72"/>
      <c r="E36" s="26">
        <f t="shared" ref="E36:G38" si="7">E37</f>
        <v>38926</v>
      </c>
      <c r="F36" s="26">
        <f t="shared" si="7"/>
        <v>118926</v>
      </c>
      <c r="G36" s="26">
        <f t="shared" si="7"/>
        <v>118926</v>
      </c>
      <c r="H36" s="8"/>
      <c r="I36" s="8"/>
    </row>
    <row r="37" spans="1:9" ht="39" customHeight="1" outlineLevel="7">
      <c r="A37" s="72" t="s">
        <v>70</v>
      </c>
      <c r="B37" s="71" t="s">
        <v>23</v>
      </c>
      <c r="C37" s="71" t="s">
        <v>64</v>
      </c>
      <c r="D37" s="72"/>
      <c r="E37" s="26">
        <f t="shared" si="7"/>
        <v>38926</v>
      </c>
      <c r="F37" s="26">
        <f t="shared" si="7"/>
        <v>118926</v>
      </c>
      <c r="G37" s="26">
        <f t="shared" si="7"/>
        <v>118926</v>
      </c>
      <c r="H37" s="8"/>
      <c r="I37" s="8"/>
    </row>
    <row r="38" spans="1:9" ht="32.25" customHeight="1" outlineLevel="7">
      <c r="A38" s="72" t="s">
        <v>74</v>
      </c>
      <c r="B38" s="71" t="s">
        <v>23</v>
      </c>
      <c r="C38" s="71" t="s">
        <v>69</v>
      </c>
      <c r="D38" s="72" t="s">
        <v>73</v>
      </c>
      <c r="E38" s="26">
        <f t="shared" si="7"/>
        <v>38926</v>
      </c>
      <c r="F38" s="26">
        <f t="shared" si="7"/>
        <v>118926</v>
      </c>
      <c r="G38" s="26">
        <f t="shared" si="7"/>
        <v>118926</v>
      </c>
      <c r="H38" s="8"/>
      <c r="I38" s="8"/>
    </row>
    <row r="39" spans="1:9" ht="32.25" customHeight="1" outlineLevel="7">
      <c r="A39" s="72" t="s">
        <v>12</v>
      </c>
      <c r="B39" s="71" t="s">
        <v>23</v>
      </c>
      <c r="C39" s="71" t="s">
        <v>5</v>
      </c>
      <c r="D39" s="72" t="s">
        <v>13</v>
      </c>
      <c r="E39" s="26">
        <v>38926</v>
      </c>
      <c r="F39" s="26">
        <v>118926</v>
      </c>
      <c r="G39" s="26">
        <v>118926</v>
      </c>
      <c r="H39" s="8"/>
      <c r="I39" s="8"/>
    </row>
    <row r="40" spans="1:9" ht="42.75" outlineLevel="7">
      <c r="A40" s="67" t="s">
        <v>24</v>
      </c>
      <c r="B40" s="68" t="s">
        <v>25</v>
      </c>
      <c r="C40" s="68"/>
      <c r="D40" s="67"/>
      <c r="E40" s="69">
        <f>E41+E50</f>
        <v>2652619</v>
      </c>
      <c r="F40" s="69">
        <f t="shared" ref="F40:G40" si="8">F41+F50</f>
        <v>2822619</v>
      </c>
      <c r="G40" s="69">
        <f t="shared" si="8"/>
        <v>2722619</v>
      </c>
      <c r="H40" s="8"/>
      <c r="I40" s="8"/>
    </row>
    <row r="41" spans="1:9" ht="71.25" outlineLevel="7">
      <c r="A41" s="67" t="s">
        <v>26</v>
      </c>
      <c r="B41" s="68" t="s">
        <v>27</v>
      </c>
      <c r="C41" s="68"/>
      <c r="D41" s="67"/>
      <c r="E41" s="69">
        <f>E42</f>
        <v>2649619</v>
      </c>
      <c r="F41" s="69">
        <f>F42</f>
        <v>2819619</v>
      </c>
      <c r="G41" s="69">
        <f>G42</f>
        <v>2719619</v>
      </c>
      <c r="H41" s="8"/>
      <c r="I41" s="8"/>
    </row>
    <row r="42" spans="1:9" ht="75" outlineLevel="7">
      <c r="A42" s="70" t="s">
        <v>30</v>
      </c>
      <c r="B42" s="71" t="s">
        <v>31</v>
      </c>
      <c r="C42" s="71"/>
      <c r="D42" s="72"/>
      <c r="E42" s="26">
        <f>E43+E46</f>
        <v>2649619</v>
      </c>
      <c r="F42" s="26">
        <f t="shared" ref="F42:G42" si="9">F43+F46</f>
        <v>2819619</v>
      </c>
      <c r="G42" s="26">
        <f t="shared" si="9"/>
        <v>2719619</v>
      </c>
      <c r="H42" s="8"/>
      <c r="I42" s="8"/>
    </row>
    <row r="43" spans="1:9" ht="57" customHeight="1" outlineLevel="7">
      <c r="A43" s="72" t="s">
        <v>77</v>
      </c>
      <c r="B43" s="71" t="s">
        <v>111</v>
      </c>
      <c r="C43" s="71" t="s">
        <v>32</v>
      </c>
      <c r="D43" s="72"/>
      <c r="E43" s="26">
        <f>E44</f>
        <v>1319619</v>
      </c>
      <c r="F43" s="26">
        <f t="shared" ref="F43:G44" si="10">F44</f>
        <v>1319619</v>
      </c>
      <c r="G43" s="26">
        <f t="shared" si="10"/>
        <v>1319619</v>
      </c>
      <c r="H43" s="8"/>
      <c r="I43" s="8"/>
    </row>
    <row r="44" spans="1:9" ht="27.75" customHeight="1" outlineLevel="7">
      <c r="A44" s="72" t="s">
        <v>76</v>
      </c>
      <c r="B44" s="71" t="s">
        <v>111</v>
      </c>
      <c r="C44" s="71" t="s">
        <v>45</v>
      </c>
      <c r="D44" s="72" t="s">
        <v>75</v>
      </c>
      <c r="E44" s="26">
        <f>E45</f>
        <v>1319619</v>
      </c>
      <c r="F44" s="26">
        <f t="shared" si="10"/>
        <v>1319619</v>
      </c>
      <c r="G44" s="26">
        <f t="shared" si="10"/>
        <v>1319619</v>
      </c>
      <c r="H44" s="8"/>
      <c r="I44" s="8"/>
    </row>
    <row r="45" spans="1:9" ht="21" customHeight="1" outlineLevel="7">
      <c r="A45" s="72" t="s">
        <v>28</v>
      </c>
      <c r="B45" s="71" t="s">
        <v>111</v>
      </c>
      <c r="C45" s="71" t="s">
        <v>45</v>
      </c>
      <c r="D45" s="72" t="s">
        <v>29</v>
      </c>
      <c r="E45" s="26">
        <f>1013532+306087</f>
        <v>1319619</v>
      </c>
      <c r="F45" s="26">
        <v>1319619</v>
      </c>
      <c r="G45" s="26">
        <v>1319619</v>
      </c>
      <c r="H45" s="8"/>
      <c r="I45" s="8"/>
    </row>
    <row r="46" spans="1:9" ht="41.25" customHeight="1" outlineLevel="7">
      <c r="A46" s="72" t="s">
        <v>70</v>
      </c>
      <c r="B46" s="71" t="s">
        <v>31</v>
      </c>
      <c r="C46" s="71" t="s">
        <v>64</v>
      </c>
      <c r="D46" s="72"/>
      <c r="E46" s="26">
        <f>E47</f>
        <v>1330000</v>
      </c>
      <c r="F46" s="26">
        <f>F47</f>
        <v>1500000</v>
      </c>
      <c r="G46" s="26">
        <f>G47</f>
        <v>1400000</v>
      </c>
      <c r="H46" s="8"/>
      <c r="I46" s="8"/>
    </row>
    <row r="47" spans="1:9" ht="39.75" customHeight="1" outlineLevel="1">
      <c r="A47" s="72" t="s">
        <v>76</v>
      </c>
      <c r="B47" s="71" t="s">
        <v>31</v>
      </c>
      <c r="C47" s="71" t="s">
        <v>69</v>
      </c>
      <c r="D47" s="72" t="s">
        <v>75</v>
      </c>
      <c r="E47" s="26">
        <f>E48+E49</f>
        <v>1330000</v>
      </c>
      <c r="F47" s="26">
        <f>F48+F49</f>
        <v>1500000</v>
      </c>
      <c r="G47" s="26">
        <f>G48+G49</f>
        <v>1400000</v>
      </c>
      <c r="H47" s="8"/>
      <c r="I47" s="8"/>
    </row>
    <row r="48" spans="1:9" ht="24" customHeight="1" outlineLevel="2">
      <c r="A48" s="72" t="s">
        <v>28</v>
      </c>
      <c r="B48" s="71" t="s">
        <v>31</v>
      </c>
      <c r="C48" s="71" t="s">
        <v>5</v>
      </c>
      <c r="D48" s="72" t="s">
        <v>29</v>
      </c>
      <c r="E48" s="26">
        <v>250000</v>
      </c>
      <c r="F48" s="26">
        <v>300000</v>
      </c>
      <c r="G48" s="26">
        <v>200000</v>
      </c>
      <c r="H48" s="8"/>
      <c r="I48" s="8"/>
    </row>
    <row r="49" spans="1:9" ht="24.75" customHeight="1" outlineLevel="3">
      <c r="A49" s="72" t="s">
        <v>28</v>
      </c>
      <c r="B49" s="71" t="s">
        <v>31</v>
      </c>
      <c r="C49" s="71" t="s">
        <v>107</v>
      </c>
      <c r="D49" s="72" t="s">
        <v>29</v>
      </c>
      <c r="E49" s="26">
        <v>1080000</v>
      </c>
      <c r="F49" s="26">
        <v>1200000</v>
      </c>
      <c r="G49" s="26">
        <v>1200000</v>
      </c>
      <c r="H49" s="8"/>
      <c r="I49" s="8"/>
    </row>
    <row r="50" spans="1:9" ht="60" customHeight="1" outlineLevel="7">
      <c r="A50" s="67" t="s">
        <v>33</v>
      </c>
      <c r="B50" s="68" t="s">
        <v>34</v>
      </c>
      <c r="C50" s="68"/>
      <c r="D50" s="67"/>
      <c r="E50" s="69">
        <v>3000</v>
      </c>
      <c r="F50" s="69">
        <v>3000</v>
      </c>
      <c r="G50" s="69">
        <v>3000</v>
      </c>
      <c r="H50" s="8"/>
      <c r="I50" s="8"/>
    </row>
    <row r="51" spans="1:9" ht="79.5" customHeight="1" outlineLevel="7">
      <c r="A51" s="70" t="s">
        <v>35</v>
      </c>
      <c r="B51" s="71" t="s">
        <v>36</v>
      </c>
      <c r="C51" s="71"/>
      <c r="D51" s="72"/>
      <c r="E51" s="26">
        <v>3000</v>
      </c>
      <c r="F51" s="26">
        <v>3000</v>
      </c>
      <c r="G51" s="26">
        <v>3000</v>
      </c>
      <c r="H51" s="8"/>
      <c r="I51" s="8"/>
    </row>
    <row r="52" spans="1:9" ht="55.5" customHeight="1" outlineLevel="7">
      <c r="A52" s="72" t="s">
        <v>70</v>
      </c>
      <c r="B52" s="71" t="s">
        <v>36</v>
      </c>
      <c r="C52" s="71" t="s">
        <v>64</v>
      </c>
      <c r="D52" s="72"/>
      <c r="E52" s="26">
        <v>3000</v>
      </c>
      <c r="F52" s="26">
        <v>3000</v>
      </c>
      <c r="G52" s="26">
        <v>3000</v>
      </c>
      <c r="H52" s="8"/>
      <c r="I52" s="8"/>
    </row>
    <row r="53" spans="1:9" ht="36.75" customHeight="1" outlineLevel="3">
      <c r="A53" s="72" t="s">
        <v>79</v>
      </c>
      <c r="B53" s="71" t="s">
        <v>36</v>
      </c>
      <c r="C53" s="71" t="s">
        <v>69</v>
      </c>
      <c r="D53" s="72" t="s">
        <v>78</v>
      </c>
      <c r="E53" s="26">
        <v>3000</v>
      </c>
      <c r="F53" s="26">
        <v>3000</v>
      </c>
      <c r="G53" s="26">
        <v>3000</v>
      </c>
      <c r="H53" s="8"/>
      <c r="I53" s="8"/>
    </row>
    <row r="54" spans="1:9" ht="24" customHeight="1" outlineLevel="7">
      <c r="A54" s="72" t="s">
        <v>37</v>
      </c>
      <c r="B54" s="71" t="s">
        <v>36</v>
      </c>
      <c r="C54" s="71" t="s">
        <v>5</v>
      </c>
      <c r="D54" s="72" t="s">
        <v>38</v>
      </c>
      <c r="E54" s="26">
        <v>3000</v>
      </c>
      <c r="F54" s="26">
        <v>3000</v>
      </c>
      <c r="G54" s="26">
        <v>3000</v>
      </c>
      <c r="H54" s="8"/>
      <c r="I54" s="8"/>
    </row>
    <row r="55" spans="1:9" ht="52.5" customHeight="1" outlineLevel="7">
      <c r="A55" s="67" t="s">
        <v>39</v>
      </c>
      <c r="B55" s="68" t="s">
        <v>40</v>
      </c>
      <c r="C55" s="68"/>
      <c r="D55" s="67"/>
      <c r="E55" s="69">
        <f>E56</f>
        <v>872400</v>
      </c>
      <c r="F55" s="69">
        <f>F56</f>
        <v>872400</v>
      </c>
      <c r="G55" s="69">
        <f>G56</f>
        <v>872400</v>
      </c>
      <c r="H55" s="8"/>
      <c r="I55" s="8"/>
    </row>
    <row r="56" spans="1:9" ht="53.25" customHeight="1" outlineLevel="7">
      <c r="A56" s="72" t="s">
        <v>41</v>
      </c>
      <c r="B56" s="71" t="s">
        <v>42</v>
      </c>
      <c r="C56" s="71"/>
      <c r="D56" s="72"/>
      <c r="E56" s="26">
        <f>E57+E61</f>
        <v>872400</v>
      </c>
      <c r="F56" s="26">
        <f t="shared" ref="F56:G56" si="11">F57+F61</f>
        <v>872400</v>
      </c>
      <c r="G56" s="26">
        <f t="shared" si="11"/>
        <v>872400</v>
      </c>
      <c r="H56" s="8"/>
      <c r="I56" s="8"/>
    </row>
    <row r="57" spans="1:9" ht="90" outlineLevel="7">
      <c r="A57" s="70" t="s">
        <v>43</v>
      </c>
      <c r="B57" s="71" t="s">
        <v>44</v>
      </c>
      <c r="C57" s="71"/>
      <c r="D57" s="72"/>
      <c r="E57" s="26">
        <f>E58</f>
        <v>836400</v>
      </c>
      <c r="F57" s="26">
        <f t="shared" ref="F57:G57" si="12">F58</f>
        <v>836400</v>
      </c>
      <c r="G57" s="26">
        <f t="shared" si="12"/>
        <v>836400</v>
      </c>
      <c r="H57" s="8"/>
      <c r="I57" s="8"/>
    </row>
    <row r="58" spans="1:9" ht="15" outlineLevel="7">
      <c r="A58" s="72" t="s">
        <v>81</v>
      </c>
      <c r="B58" s="71" t="s">
        <v>44</v>
      </c>
      <c r="C58" s="71" t="s">
        <v>80</v>
      </c>
      <c r="D58" s="72"/>
      <c r="E58" s="26">
        <f>E59</f>
        <v>836400</v>
      </c>
      <c r="F58" s="26">
        <f>F59</f>
        <v>836400</v>
      </c>
      <c r="G58" s="26">
        <f>G59</f>
        <v>836400</v>
      </c>
      <c r="H58" s="8"/>
      <c r="I58" s="8"/>
    </row>
    <row r="59" spans="1:9" ht="23.25" customHeight="1" outlineLevel="7">
      <c r="A59" s="72" t="s">
        <v>79</v>
      </c>
      <c r="B59" s="71" t="s">
        <v>44</v>
      </c>
      <c r="C59" s="71" t="s">
        <v>46</v>
      </c>
      <c r="D59" s="72" t="s">
        <v>78</v>
      </c>
      <c r="E59" s="26">
        <f>E60</f>
        <v>836400</v>
      </c>
      <c r="F59" s="26">
        <f>F60</f>
        <v>836400</v>
      </c>
      <c r="G59" s="26">
        <f>G60</f>
        <v>836400</v>
      </c>
      <c r="H59" s="8"/>
      <c r="I59" s="8"/>
    </row>
    <row r="60" spans="1:9" ht="17.25" customHeight="1" outlineLevel="7">
      <c r="A60" s="72" t="s">
        <v>37</v>
      </c>
      <c r="B60" s="71" t="s">
        <v>44</v>
      </c>
      <c r="C60" s="71" t="s">
        <v>46</v>
      </c>
      <c r="D60" s="72" t="s">
        <v>38</v>
      </c>
      <c r="E60" s="26">
        <v>836400</v>
      </c>
      <c r="F60" s="26">
        <v>836400</v>
      </c>
      <c r="G60" s="26">
        <v>836400</v>
      </c>
      <c r="H60" s="8"/>
      <c r="I60" s="8"/>
    </row>
    <row r="61" spans="1:9" ht="50.25" customHeight="1" outlineLevel="7">
      <c r="A61" s="73" t="s">
        <v>120</v>
      </c>
      <c r="B61" s="74" t="s">
        <v>119</v>
      </c>
      <c r="C61" s="75"/>
      <c r="D61" s="75"/>
      <c r="E61" s="76">
        <v>36000</v>
      </c>
      <c r="F61" s="76">
        <v>36000</v>
      </c>
      <c r="G61" s="76">
        <f>G62</f>
        <v>36000</v>
      </c>
      <c r="H61" s="8"/>
      <c r="I61" s="8"/>
    </row>
    <row r="62" spans="1:9" ht="49.5" customHeight="1" outlineLevel="7">
      <c r="A62" s="73" t="s">
        <v>121</v>
      </c>
      <c r="B62" s="74" t="s">
        <v>119</v>
      </c>
      <c r="C62" s="75" t="s">
        <v>113</v>
      </c>
      <c r="D62" s="75"/>
      <c r="E62" s="76">
        <v>36000</v>
      </c>
      <c r="F62" s="76">
        <v>36000</v>
      </c>
      <c r="G62" s="76">
        <f>G63</f>
        <v>36000</v>
      </c>
      <c r="H62" s="8"/>
      <c r="I62" s="8"/>
    </row>
    <row r="63" spans="1:9" ht="27.75" customHeight="1" outlineLevel="7">
      <c r="A63" s="73" t="s">
        <v>114</v>
      </c>
      <c r="B63" s="74" t="s">
        <v>119</v>
      </c>
      <c r="C63" s="75" t="s">
        <v>115</v>
      </c>
      <c r="D63" s="75" t="s">
        <v>116</v>
      </c>
      <c r="E63" s="76">
        <v>36000</v>
      </c>
      <c r="F63" s="76">
        <v>36000</v>
      </c>
      <c r="G63" s="76">
        <f>G64</f>
        <v>36000</v>
      </c>
      <c r="H63" s="8"/>
      <c r="I63" s="8"/>
    </row>
    <row r="64" spans="1:9" ht="28.5" customHeight="1" outlineLevel="7">
      <c r="A64" s="77" t="s">
        <v>117</v>
      </c>
      <c r="B64" s="74" t="s">
        <v>119</v>
      </c>
      <c r="C64" s="75" t="s">
        <v>115</v>
      </c>
      <c r="D64" s="75" t="s">
        <v>118</v>
      </c>
      <c r="E64" s="76">
        <v>36000</v>
      </c>
      <c r="F64" s="76">
        <v>36000</v>
      </c>
      <c r="G64" s="76">
        <v>36000</v>
      </c>
      <c r="H64" s="8"/>
      <c r="I64" s="8"/>
    </row>
    <row r="65" spans="1:9" ht="30.75" customHeight="1" outlineLevel="3">
      <c r="A65" s="67" t="s">
        <v>49</v>
      </c>
      <c r="B65" s="68" t="s">
        <v>50</v>
      </c>
      <c r="C65" s="68"/>
      <c r="D65" s="67"/>
      <c r="E65" s="69">
        <f>E66</f>
        <v>7557365</v>
      </c>
      <c r="F65" s="69">
        <f>F66</f>
        <v>7594805</v>
      </c>
      <c r="G65" s="69">
        <f>G66</f>
        <v>7203715</v>
      </c>
      <c r="H65" s="8"/>
      <c r="I65" s="8"/>
    </row>
    <row r="66" spans="1:9" ht="31.5" customHeight="1" outlineLevel="7">
      <c r="A66" s="72" t="s">
        <v>51</v>
      </c>
      <c r="B66" s="71" t="s">
        <v>52</v>
      </c>
      <c r="C66" s="71"/>
      <c r="D66" s="72"/>
      <c r="E66" s="26">
        <f>E67+E74+E78+E82+E92+E95</f>
        <v>7557365</v>
      </c>
      <c r="F66" s="26">
        <f t="shared" ref="F66:G66" si="13">F67+F74+F78+F82+F92+F95</f>
        <v>7594805</v>
      </c>
      <c r="G66" s="26">
        <f t="shared" si="13"/>
        <v>7203715</v>
      </c>
      <c r="H66" s="8"/>
      <c r="I66" s="8"/>
    </row>
    <row r="67" spans="1:9" ht="45" outlineLevel="7">
      <c r="A67" s="72" t="s">
        <v>54</v>
      </c>
      <c r="B67" s="71" t="s">
        <v>55</v>
      </c>
      <c r="C67" s="71"/>
      <c r="D67" s="72"/>
      <c r="E67" s="26">
        <f>E68+E71</f>
        <v>187160</v>
      </c>
      <c r="F67" s="26">
        <f>F68+F71</f>
        <v>194600</v>
      </c>
      <c r="G67" s="26">
        <f>G70+G73</f>
        <v>0</v>
      </c>
      <c r="H67" s="8"/>
      <c r="I67" s="8"/>
    </row>
    <row r="68" spans="1:9" ht="55.5" customHeight="1" outlineLevel="7">
      <c r="A68" s="72" t="s">
        <v>77</v>
      </c>
      <c r="B68" s="71" t="s">
        <v>55</v>
      </c>
      <c r="C68" s="71" t="s">
        <v>32</v>
      </c>
      <c r="D68" s="72"/>
      <c r="E68" s="26">
        <f>E69</f>
        <v>168361</v>
      </c>
      <c r="F68" s="26">
        <f>F69</f>
        <v>168361</v>
      </c>
      <c r="G68" s="26">
        <v>0</v>
      </c>
      <c r="H68" s="8"/>
      <c r="I68" s="8"/>
    </row>
    <row r="69" spans="1:9" ht="25.5" customHeight="1" outlineLevel="7">
      <c r="A69" s="72" t="s">
        <v>86</v>
      </c>
      <c r="B69" s="71" t="s">
        <v>55</v>
      </c>
      <c r="C69" s="71" t="s">
        <v>45</v>
      </c>
      <c r="D69" s="72" t="s">
        <v>84</v>
      </c>
      <c r="E69" s="26">
        <f>E70</f>
        <v>168361</v>
      </c>
      <c r="F69" s="26">
        <f>F70</f>
        <v>168361</v>
      </c>
      <c r="G69" s="26">
        <v>0</v>
      </c>
      <c r="H69" s="8"/>
      <c r="I69" s="8"/>
    </row>
    <row r="70" spans="1:9" ht="39.75" customHeight="1" outlineLevel="7">
      <c r="A70" s="72" t="s">
        <v>56</v>
      </c>
      <c r="B70" s="71" t="s">
        <v>55</v>
      </c>
      <c r="C70" s="71" t="s">
        <v>45</v>
      </c>
      <c r="D70" s="72" t="s">
        <v>85</v>
      </c>
      <c r="E70" s="26">
        <f>129310+39051</f>
        <v>168361</v>
      </c>
      <c r="F70" s="26">
        <f>129310+39051</f>
        <v>168361</v>
      </c>
      <c r="G70" s="26">
        <v>0</v>
      </c>
      <c r="H70" s="8"/>
      <c r="I70" s="8"/>
    </row>
    <row r="71" spans="1:9" ht="30" outlineLevel="7">
      <c r="A71" s="72" t="s">
        <v>70</v>
      </c>
      <c r="B71" s="71" t="s">
        <v>55</v>
      </c>
      <c r="C71" s="71" t="s">
        <v>64</v>
      </c>
      <c r="D71" s="72"/>
      <c r="E71" s="26">
        <f>E72</f>
        <v>18799</v>
      </c>
      <c r="F71" s="26">
        <f>F72</f>
        <v>26239</v>
      </c>
      <c r="G71" s="26">
        <v>0</v>
      </c>
      <c r="H71" s="8"/>
      <c r="I71" s="8"/>
    </row>
    <row r="72" spans="1:9" ht="23.25" customHeight="1" outlineLevel="3">
      <c r="A72" s="72" t="s">
        <v>86</v>
      </c>
      <c r="B72" s="71" t="s">
        <v>55</v>
      </c>
      <c r="C72" s="71" t="s">
        <v>69</v>
      </c>
      <c r="D72" s="72" t="s">
        <v>84</v>
      </c>
      <c r="E72" s="26">
        <f>E73</f>
        <v>18799</v>
      </c>
      <c r="F72" s="26">
        <f>F73</f>
        <v>26239</v>
      </c>
      <c r="G72" s="26">
        <v>0</v>
      </c>
      <c r="H72" s="8"/>
      <c r="I72" s="8"/>
    </row>
    <row r="73" spans="1:9" ht="28.5" customHeight="1" outlineLevel="7">
      <c r="A73" s="72" t="s">
        <v>56</v>
      </c>
      <c r="B73" s="71" t="s">
        <v>55</v>
      </c>
      <c r="C73" s="71" t="s">
        <v>5</v>
      </c>
      <c r="D73" s="72" t="s">
        <v>85</v>
      </c>
      <c r="E73" s="26">
        <v>18799</v>
      </c>
      <c r="F73" s="26">
        <v>26239</v>
      </c>
      <c r="G73" s="26">
        <v>0</v>
      </c>
      <c r="H73" s="8"/>
      <c r="I73" s="8"/>
    </row>
    <row r="74" spans="1:9" ht="57" customHeight="1" outlineLevel="7">
      <c r="A74" s="72" t="s">
        <v>57</v>
      </c>
      <c r="B74" s="71" t="s">
        <v>58</v>
      </c>
      <c r="C74" s="71"/>
      <c r="D74" s="72"/>
      <c r="E74" s="26">
        <f t="shared" ref="E74:G76" si="14">E75</f>
        <v>6600</v>
      </c>
      <c r="F74" s="26">
        <f t="shared" si="14"/>
        <v>6600</v>
      </c>
      <c r="G74" s="26">
        <f t="shared" si="14"/>
        <v>6600</v>
      </c>
      <c r="H74" s="8"/>
      <c r="I74" s="8"/>
    </row>
    <row r="75" spans="1:9" ht="54.75" customHeight="1" outlineLevel="7">
      <c r="A75" s="72" t="s">
        <v>106</v>
      </c>
      <c r="B75" s="71" t="s">
        <v>58</v>
      </c>
      <c r="C75" s="71" t="s">
        <v>64</v>
      </c>
      <c r="D75" s="72"/>
      <c r="E75" s="26">
        <f t="shared" si="14"/>
        <v>6600</v>
      </c>
      <c r="F75" s="26">
        <f t="shared" si="14"/>
        <v>6600</v>
      </c>
      <c r="G75" s="26">
        <f t="shared" si="14"/>
        <v>6600</v>
      </c>
      <c r="H75" s="8"/>
      <c r="I75" s="8"/>
    </row>
    <row r="76" spans="1:9" ht="27" customHeight="1" outlineLevel="7">
      <c r="A76" s="72" t="s">
        <v>79</v>
      </c>
      <c r="B76" s="71" t="s">
        <v>58</v>
      </c>
      <c r="C76" s="71" t="s">
        <v>69</v>
      </c>
      <c r="D76" s="72" t="s">
        <v>78</v>
      </c>
      <c r="E76" s="26">
        <f t="shared" si="14"/>
        <v>6600</v>
      </c>
      <c r="F76" s="26">
        <f t="shared" si="14"/>
        <v>6600</v>
      </c>
      <c r="G76" s="26">
        <f t="shared" si="14"/>
        <v>6600</v>
      </c>
      <c r="H76" s="8"/>
      <c r="I76" s="8"/>
    </row>
    <row r="77" spans="1:9" ht="40.5" customHeight="1" outlineLevel="7">
      <c r="A77" s="72" t="s">
        <v>37</v>
      </c>
      <c r="B77" s="71" t="s">
        <v>58</v>
      </c>
      <c r="C77" s="71" t="s">
        <v>69</v>
      </c>
      <c r="D77" s="72" t="s">
        <v>38</v>
      </c>
      <c r="E77" s="26">
        <v>6600</v>
      </c>
      <c r="F77" s="26">
        <v>6600</v>
      </c>
      <c r="G77" s="26">
        <v>6600</v>
      </c>
      <c r="H77" s="8"/>
      <c r="I77" s="8"/>
    </row>
    <row r="78" spans="1:9" ht="42.75" customHeight="1" outlineLevel="7">
      <c r="A78" s="72" t="s">
        <v>59</v>
      </c>
      <c r="B78" s="71" t="s">
        <v>60</v>
      </c>
      <c r="C78" s="71"/>
      <c r="D78" s="72"/>
      <c r="E78" s="26">
        <f t="shared" ref="E78:G80" si="15">E79</f>
        <v>1085600</v>
      </c>
      <c r="F78" s="26">
        <f t="shared" si="15"/>
        <v>1085600</v>
      </c>
      <c r="G78" s="26">
        <f t="shared" si="15"/>
        <v>1085600</v>
      </c>
      <c r="H78" s="8"/>
      <c r="I78" s="8"/>
    </row>
    <row r="79" spans="1:9" ht="55.5" customHeight="1" outlineLevel="3">
      <c r="A79" s="72" t="s">
        <v>77</v>
      </c>
      <c r="B79" s="71" t="s">
        <v>60</v>
      </c>
      <c r="C79" s="71" t="s">
        <v>32</v>
      </c>
      <c r="D79" s="72"/>
      <c r="E79" s="26">
        <f t="shared" si="15"/>
        <v>1085600</v>
      </c>
      <c r="F79" s="26">
        <f t="shared" si="15"/>
        <v>1085600</v>
      </c>
      <c r="G79" s="26">
        <f t="shared" si="15"/>
        <v>1085600</v>
      </c>
      <c r="H79" s="8"/>
      <c r="I79" s="8"/>
    </row>
    <row r="80" spans="1:9" ht="25.5" customHeight="1" outlineLevel="7">
      <c r="A80" s="72" t="s">
        <v>79</v>
      </c>
      <c r="B80" s="71" t="s">
        <v>60</v>
      </c>
      <c r="C80" s="71" t="s">
        <v>45</v>
      </c>
      <c r="D80" s="72" t="s">
        <v>78</v>
      </c>
      <c r="E80" s="26">
        <f t="shared" si="15"/>
        <v>1085600</v>
      </c>
      <c r="F80" s="26">
        <f t="shared" si="15"/>
        <v>1085600</v>
      </c>
      <c r="G80" s="26">
        <f t="shared" si="15"/>
        <v>1085600</v>
      </c>
      <c r="H80" s="8"/>
      <c r="I80" s="8"/>
    </row>
    <row r="81" spans="1:9" ht="54.75" customHeight="1" outlineLevel="7">
      <c r="A81" s="72" t="s">
        <v>61</v>
      </c>
      <c r="B81" s="71" t="s">
        <v>60</v>
      </c>
      <c r="C81" s="71" t="s">
        <v>45</v>
      </c>
      <c r="D81" s="72" t="s">
        <v>87</v>
      </c>
      <c r="E81" s="26">
        <f>833600+252000</f>
        <v>1085600</v>
      </c>
      <c r="F81" s="26">
        <f t="shared" ref="F81:G81" si="16">833600+252000</f>
        <v>1085600</v>
      </c>
      <c r="G81" s="26">
        <f t="shared" si="16"/>
        <v>1085600</v>
      </c>
      <c r="H81" s="8"/>
      <c r="I81" s="8"/>
    </row>
    <row r="82" spans="1:9" ht="51.75" customHeight="1" outlineLevel="7">
      <c r="A82" s="72" t="s">
        <v>62</v>
      </c>
      <c r="B82" s="71" t="s">
        <v>63</v>
      </c>
      <c r="C82" s="71"/>
      <c r="D82" s="72"/>
      <c r="E82" s="26">
        <f>E85+E88+E90</f>
        <v>4293057</v>
      </c>
      <c r="F82" s="26">
        <f t="shared" ref="F82:G82" si="17">F85+F88+F90</f>
        <v>4323057</v>
      </c>
      <c r="G82" s="26">
        <f t="shared" si="17"/>
        <v>4126567</v>
      </c>
      <c r="H82" s="8"/>
      <c r="I82" s="8"/>
    </row>
    <row r="83" spans="1:9" ht="58.5" customHeight="1">
      <c r="A83" s="72" t="s">
        <v>77</v>
      </c>
      <c r="B83" s="71" t="s">
        <v>63</v>
      </c>
      <c r="C83" s="71" t="s">
        <v>32</v>
      </c>
      <c r="D83" s="72"/>
      <c r="E83" s="26">
        <f>E84</f>
        <v>3492057</v>
      </c>
      <c r="F83" s="26">
        <f>F84</f>
        <v>3492057</v>
      </c>
      <c r="G83" s="26">
        <f t="shared" ref="G83:G84" si="18">G84</f>
        <v>3492057</v>
      </c>
      <c r="H83" s="8"/>
      <c r="I83" s="8"/>
    </row>
    <row r="84" spans="1:9" ht="25.5" customHeight="1">
      <c r="A84" s="72" t="s">
        <v>79</v>
      </c>
      <c r="B84" s="71" t="s">
        <v>63</v>
      </c>
      <c r="C84" s="71" t="s">
        <v>45</v>
      </c>
      <c r="D84" s="72" t="s">
        <v>78</v>
      </c>
      <c r="E84" s="26">
        <f>E85</f>
        <v>3492057</v>
      </c>
      <c r="F84" s="26">
        <f>F85</f>
        <v>3492057</v>
      </c>
      <c r="G84" s="26">
        <f t="shared" si="18"/>
        <v>3492057</v>
      </c>
      <c r="H84" s="8"/>
      <c r="I84" s="8"/>
    </row>
    <row r="85" spans="1:9" ht="57.75" customHeight="1">
      <c r="A85" s="72" t="s">
        <v>53</v>
      </c>
      <c r="B85" s="71" t="s">
        <v>63</v>
      </c>
      <c r="C85" s="71" t="s">
        <v>45</v>
      </c>
      <c r="D85" s="72" t="s">
        <v>88</v>
      </c>
      <c r="E85" s="26">
        <f>2682067+809990</f>
        <v>3492057</v>
      </c>
      <c r="F85" s="26">
        <f>2682067+809990</f>
        <v>3492057</v>
      </c>
      <c r="G85" s="26">
        <f>2682067+809990</f>
        <v>3492057</v>
      </c>
      <c r="H85" s="8"/>
      <c r="I85" s="8"/>
    </row>
    <row r="86" spans="1:9" ht="40.5" customHeight="1">
      <c r="A86" s="72" t="s">
        <v>70</v>
      </c>
      <c r="B86" s="71" t="s">
        <v>63</v>
      </c>
      <c r="C86" s="71" t="s">
        <v>64</v>
      </c>
      <c r="D86" s="72"/>
      <c r="E86" s="26">
        <f t="shared" ref="E86:G87" si="19">E87</f>
        <v>799000</v>
      </c>
      <c r="F86" s="26">
        <f t="shared" si="19"/>
        <v>829000</v>
      </c>
      <c r="G86" s="26">
        <f t="shared" si="19"/>
        <v>632510</v>
      </c>
      <c r="H86" s="8"/>
      <c r="I86" s="8"/>
    </row>
    <row r="87" spans="1:9" ht="31.5" customHeight="1">
      <c r="A87" s="72" t="s">
        <v>79</v>
      </c>
      <c r="B87" s="71" t="s">
        <v>63</v>
      </c>
      <c r="C87" s="71" t="s">
        <v>69</v>
      </c>
      <c r="D87" s="72" t="s">
        <v>78</v>
      </c>
      <c r="E87" s="26">
        <f t="shared" si="19"/>
        <v>799000</v>
      </c>
      <c r="F87" s="26">
        <f t="shared" si="19"/>
        <v>829000</v>
      </c>
      <c r="G87" s="26">
        <f t="shared" si="19"/>
        <v>632510</v>
      </c>
      <c r="H87" s="8"/>
      <c r="I87" s="8"/>
    </row>
    <row r="88" spans="1:9" ht="60" customHeight="1">
      <c r="A88" s="72" t="s">
        <v>53</v>
      </c>
      <c r="B88" s="71" t="s">
        <v>63</v>
      </c>
      <c r="C88" s="71" t="s">
        <v>69</v>
      </c>
      <c r="D88" s="72" t="s">
        <v>88</v>
      </c>
      <c r="E88" s="26">
        <f>429000+370000</f>
        <v>799000</v>
      </c>
      <c r="F88" s="26">
        <f>429000+400000</f>
        <v>829000</v>
      </c>
      <c r="G88" s="26">
        <f>182510+450000</f>
        <v>632510</v>
      </c>
    </row>
    <row r="89" spans="1:9" ht="32.25" customHeight="1">
      <c r="A89" s="72" t="s">
        <v>47</v>
      </c>
      <c r="B89" s="71" t="s">
        <v>63</v>
      </c>
      <c r="C89" s="71" t="s">
        <v>83</v>
      </c>
      <c r="D89" s="72"/>
      <c r="E89" s="26">
        <v>2000</v>
      </c>
      <c r="F89" s="26">
        <v>2000</v>
      </c>
      <c r="G89" s="26">
        <v>2000</v>
      </c>
    </row>
    <row r="90" spans="1:9" ht="33" customHeight="1">
      <c r="A90" s="72" t="s">
        <v>79</v>
      </c>
      <c r="B90" s="71" t="s">
        <v>63</v>
      </c>
      <c r="C90" s="71" t="s">
        <v>48</v>
      </c>
      <c r="D90" s="72" t="s">
        <v>88</v>
      </c>
      <c r="E90" s="26">
        <v>2000</v>
      </c>
      <c r="F90" s="26">
        <v>2000</v>
      </c>
      <c r="G90" s="26">
        <v>2000</v>
      </c>
    </row>
    <row r="91" spans="1:9" ht="48.75" hidden="1" customHeight="1">
      <c r="A91" s="72" t="s">
        <v>122</v>
      </c>
      <c r="B91" s="71" t="s">
        <v>112</v>
      </c>
      <c r="C91" s="71"/>
      <c r="D91" s="72"/>
      <c r="E91" s="26">
        <f>E92</f>
        <v>1979448</v>
      </c>
      <c r="F91" s="26">
        <f t="shared" ref="F91:G93" si="20">F92</f>
        <v>1979448</v>
      </c>
      <c r="G91" s="26">
        <f t="shared" si="20"/>
        <v>1979448</v>
      </c>
    </row>
    <row r="92" spans="1:9" ht="48.75" customHeight="1">
      <c r="A92" s="72" t="s">
        <v>123</v>
      </c>
      <c r="B92" s="71" t="s">
        <v>112</v>
      </c>
      <c r="C92" s="71" t="s">
        <v>32</v>
      </c>
      <c r="D92" s="72"/>
      <c r="E92" s="26">
        <f>E93</f>
        <v>1979448</v>
      </c>
      <c r="F92" s="26">
        <f t="shared" si="20"/>
        <v>1979448</v>
      </c>
      <c r="G92" s="26">
        <f t="shared" si="20"/>
        <v>1979448</v>
      </c>
    </row>
    <row r="93" spans="1:9" ht="28.5" customHeight="1">
      <c r="A93" s="72" t="s">
        <v>79</v>
      </c>
      <c r="B93" s="71" t="s">
        <v>112</v>
      </c>
      <c r="C93" s="71" t="s">
        <v>45</v>
      </c>
      <c r="D93" s="72" t="s">
        <v>78</v>
      </c>
      <c r="E93" s="26">
        <f>E94</f>
        <v>1979448</v>
      </c>
      <c r="F93" s="26">
        <f t="shared" si="20"/>
        <v>1979448</v>
      </c>
      <c r="G93" s="26">
        <f t="shared" si="20"/>
        <v>1979448</v>
      </c>
    </row>
    <row r="94" spans="1:9" ht="48.75" customHeight="1">
      <c r="A94" s="72" t="s">
        <v>53</v>
      </c>
      <c r="B94" s="71" t="s">
        <v>112</v>
      </c>
      <c r="C94" s="71" t="s">
        <v>45</v>
      </c>
      <c r="D94" s="72" t="s">
        <v>88</v>
      </c>
      <c r="E94" s="26">
        <f>1520298+459150</f>
        <v>1979448</v>
      </c>
      <c r="F94" s="26">
        <f t="shared" ref="F94:G94" si="21">1520298+459150</f>
        <v>1979448</v>
      </c>
      <c r="G94" s="26">
        <f t="shared" si="21"/>
        <v>1979448</v>
      </c>
    </row>
    <row r="95" spans="1:9" ht="29.25" customHeight="1">
      <c r="A95" s="72" t="s">
        <v>65</v>
      </c>
      <c r="B95" s="71" t="s">
        <v>66</v>
      </c>
      <c r="C95" s="71"/>
      <c r="D95" s="72"/>
      <c r="E95" s="26">
        <v>5500</v>
      </c>
      <c r="F95" s="26">
        <v>5500</v>
      </c>
      <c r="G95" s="26">
        <v>5500</v>
      </c>
    </row>
    <row r="96" spans="1:9" ht="30.75" customHeight="1">
      <c r="A96" s="72" t="s">
        <v>89</v>
      </c>
      <c r="B96" s="71" t="s">
        <v>66</v>
      </c>
      <c r="C96" s="71" t="s">
        <v>82</v>
      </c>
      <c r="D96" s="72"/>
      <c r="E96" s="26">
        <v>5500</v>
      </c>
      <c r="F96" s="26">
        <v>5500</v>
      </c>
      <c r="G96" s="26">
        <v>5500</v>
      </c>
    </row>
    <row r="97" spans="1:7" ht="22.5" customHeight="1">
      <c r="A97" s="72" t="s">
        <v>79</v>
      </c>
      <c r="B97" s="71" t="s">
        <v>66</v>
      </c>
      <c r="C97" s="71" t="s">
        <v>67</v>
      </c>
      <c r="D97" s="72" t="s">
        <v>78</v>
      </c>
      <c r="E97" s="26">
        <v>5500</v>
      </c>
      <c r="F97" s="26">
        <v>5500</v>
      </c>
      <c r="G97" s="26">
        <v>5500</v>
      </c>
    </row>
    <row r="98" spans="1:7" ht="19.5" customHeight="1">
      <c r="A98" s="72" t="s">
        <v>68</v>
      </c>
      <c r="B98" s="71" t="s">
        <v>66</v>
      </c>
      <c r="C98" s="71" t="s">
        <v>67</v>
      </c>
      <c r="D98" s="72" t="s">
        <v>90</v>
      </c>
      <c r="E98" s="26">
        <v>5500</v>
      </c>
      <c r="F98" s="26">
        <v>5500</v>
      </c>
      <c r="G98" s="26">
        <v>5500</v>
      </c>
    </row>
    <row r="99" spans="1:7" ht="24.75" customHeight="1">
      <c r="A99" s="67" t="s">
        <v>91</v>
      </c>
      <c r="B99" s="71"/>
      <c r="C99" s="71"/>
      <c r="D99" s="72"/>
      <c r="E99" s="69">
        <v>0</v>
      </c>
      <c r="F99" s="69">
        <v>387000</v>
      </c>
      <c r="G99" s="69">
        <v>774000</v>
      </c>
    </row>
    <row r="100" spans="1:7" ht="30" customHeight="1">
      <c r="A100" s="67" t="s">
        <v>108</v>
      </c>
      <c r="B100" s="78"/>
      <c r="C100" s="78"/>
      <c r="D100" s="78"/>
      <c r="E100" s="79">
        <f>E99+E65+E14</f>
        <v>13341150</v>
      </c>
      <c r="F100" s="79">
        <f t="shared" ref="F100:G100" si="22">F99+F65+F14</f>
        <v>13937600</v>
      </c>
      <c r="G100" s="79">
        <f t="shared" si="22"/>
        <v>13743000</v>
      </c>
    </row>
    <row r="101" spans="1:7" ht="12.75" customHeight="1">
      <c r="A101" s="8"/>
      <c r="B101" s="8"/>
      <c r="C101" s="8"/>
      <c r="D101" s="8"/>
      <c r="E101" s="8"/>
      <c r="F101" s="8"/>
      <c r="G101" s="8"/>
    </row>
    <row r="102" spans="1:7" ht="12.75" customHeight="1">
      <c r="A102" s="8"/>
      <c r="B102" s="8"/>
      <c r="C102" s="8"/>
      <c r="D102" s="8"/>
      <c r="E102" s="21"/>
      <c r="F102" s="8"/>
      <c r="G102" s="8"/>
    </row>
  </sheetData>
  <mergeCells count="7">
    <mergeCell ref="A1:D1"/>
    <mergeCell ref="A9:D9"/>
    <mergeCell ref="A10:D10"/>
    <mergeCell ref="A5:G8"/>
    <mergeCell ref="F1:G1"/>
    <mergeCell ref="F3:G3"/>
    <mergeCell ref="C2:G2"/>
  </mergeCells>
  <pageMargins left="0.74803149606299213" right="0.31496062992125984" top="0.47244094488188981" bottom="0.15748031496062992" header="0.51181102362204722" footer="0.15748031496062992"/>
  <pageSetup paperSize="9" scale="58" orientation="portrait" r:id="rId1"/>
  <headerFooter alignWithMargins="0"/>
  <rowBreaks count="1" manualBreakCount="1">
    <brk id="35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02"/>
  <sheetViews>
    <sheetView showGridLines="0" workbookViewId="0">
      <selection activeCell="A14" sqref="A14:G100"/>
    </sheetView>
  </sheetViews>
  <sheetFormatPr defaultRowHeight="12.75" customHeight="1" outlineLevelRow="7"/>
  <cols>
    <col min="1" max="1" width="72.5703125" customWidth="1"/>
    <col min="2" max="2" width="14.5703125" customWidth="1"/>
    <col min="3" max="3" width="10.28515625" customWidth="1"/>
    <col min="4" max="4" width="9.28515625" customWidth="1"/>
    <col min="5" max="5" width="15.28515625" customWidth="1"/>
    <col min="6" max="6" width="14.5703125" customWidth="1"/>
    <col min="7" max="7" width="15.140625" customWidth="1"/>
    <col min="9" max="9" width="21.140625" customWidth="1"/>
    <col min="10" max="10" width="22.5703125" customWidth="1"/>
    <col min="11" max="11" width="13.85546875" customWidth="1"/>
    <col min="12" max="12" width="17.5703125" customWidth="1"/>
  </cols>
  <sheetData>
    <row r="1" spans="1:9" ht="15">
      <c r="A1" s="80"/>
      <c r="B1" s="80"/>
      <c r="C1" s="80"/>
      <c r="D1" s="80"/>
      <c r="E1" s="2"/>
      <c r="F1" s="83" t="s">
        <v>110</v>
      </c>
      <c r="G1" s="83"/>
    </row>
    <row r="2" spans="1:9" ht="15">
      <c r="A2" s="29"/>
      <c r="B2" s="29"/>
      <c r="C2" s="84" t="s">
        <v>132</v>
      </c>
      <c r="D2" s="84"/>
      <c r="E2" s="84"/>
      <c r="F2" s="84"/>
      <c r="G2" s="84"/>
    </row>
    <row r="3" spans="1:9" ht="15">
      <c r="A3" s="2"/>
      <c r="B3" s="2"/>
      <c r="C3" s="2"/>
      <c r="D3" s="2"/>
      <c r="E3" s="2"/>
      <c r="F3" s="83" t="s">
        <v>133</v>
      </c>
      <c r="G3" s="83"/>
    </row>
    <row r="4" spans="1:9" ht="15">
      <c r="A4" s="1"/>
      <c r="B4" s="1"/>
      <c r="C4" s="1"/>
      <c r="D4" s="1"/>
      <c r="E4" s="1"/>
      <c r="F4" s="4"/>
      <c r="G4" s="4"/>
    </row>
    <row r="5" spans="1:9" ht="14.25" customHeight="1">
      <c r="A5" s="82" t="s">
        <v>124</v>
      </c>
      <c r="B5" s="82"/>
      <c r="C5" s="82"/>
      <c r="D5" s="82"/>
      <c r="E5" s="82"/>
      <c r="F5" s="82"/>
      <c r="G5" s="82"/>
    </row>
    <row r="6" spans="1:9">
      <c r="A6" s="82"/>
      <c r="B6" s="82"/>
      <c r="C6" s="82"/>
      <c r="D6" s="82"/>
      <c r="E6" s="82"/>
      <c r="F6" s="82"/>
      <c r="G6" s="82"/>
    </row>
    <row r="7" spans="1:9">
      <c r="A7" s="82"/>
      <c r="B7" s="82"/>
      <c r="C7" s="82"/>
      <c r="D7" s="82"/>
      <c r="E7" s="82"/>
      <c r="F7" s="82"/>
      <c r="G7" s="82"/>
    </row>
    <row r="8" spans="1:9">
      <c r="A8" s="82"/>
      <c r="B8" s="82"/>
      <c r="C8" s="82"/>
      <c r="D8" s="82"/>
      <c r="E8" s="82"/>
      <c r="F8" s="82"/>
      <c r="G8" s="82"/>
    </row>
    <row r="9" spans="1:9" ht="15">
      <c r="A9" s="81"/>
      <c r="B9" s="81"/>
      <c r="C9" s="81"/>
      <c r="D9" s="81"/>
      <c r="E9" s="4"/>
      <c r="F9" s="4"/>
      <c r="G9" s="4"/>
    </row>
    <row r="10" spans="1:9" ht="15">
      <c r="A10" s="81"/>
      <c r="B10" s="81"/>
      <c r="C10" s="81"/>
      <c r="D10" s="81"/>
      <c r="E10" s="4"/>
      <c r="F10" s="4"/>
      <c r="G10" s="4"/>
    </row>
    <row r="11" spans="1:9" ht="15">
      <c r="A11" s="5"/>
      <c r="B11" s="5"/>
      <c r="C11" s="5"/>
      <c r="D11" s="5"/>
      <c r="E11" s="5"/>
      <c r="F11" s="6"/>
      <c r="G11" s="7" t="s">
        <v>104</v>
      </c>
      <c r="H11" s="8"/>
      <c r="I11" s="8"/>
    </row>
    <row r="12" spans="1:9" ht="77.25" customHeight="1">
      <c r="A12" s="9" t="s">
        <v>99</v>
      </c>
      <c r="B12" s="9" t="s">
        <v>100</v>
      </c>
      <c r="C12" s="9" t="s">
        <v>101</v>
      </c>
      <c r="D12" s="9" t="s">
        <v>102</v>
      </c>
      <c r="E12" s="9" t="s">
        <v>103</v>
      </c>
      <c r="F12" s="9" t="s">
        <v>109</v>
      </c>
      <c r="G12" s="9" t="s">
        <v>125</v>
      </c>
      <c r="H12" s="8"/>
      <c r="I12" s="8"/>
    </row>
    <row r="13" spans="1:9" ht="14.25">
      <c r="A13" s="9" t="s">
        <v>92</v>
      </c>
      <c r="B13" s="9" t="s">
        <v>93</v>
      </c>
      <c r="C13" s="9" t="s">
        <v>94</v>
      </c>
      <c r="D13" s="9" t="s">
        <v>95</v>
      </c>
      <c r="E13" s="9" t="s">
        <v>96</v>
      </c>
      <c r="F13" s="9" t="s">
        <v>97</v>
      </c>
      <c r="G13" s="9" t="s">
        <v>98</v>
      </c>
      <c r="H13" s="8"/>
      <c r="I13" s="8"/>
    </row>
    <row r="14" spans="1:9" ht="14.25">
      <c r="A14" s="10" t="s">
        <v>105</v>
      </c>
      <c r="B14" s="9" t="s">
        <v>0</v>
      </c>
      <c r="C14" s="9"/>
      <c r="D14" s="10"/>
      <c r="E14" s="11">
        <f>E15+E40+E55</f>
        <v>5783785</v>
      </c>
      <c r="F14" s="11">
        <f t="shared" ref="F14:G14" si="0">F15+F40+F55</f>
        <v>5955795</v>
      </c>
      <c r="G14" s="11">
        <f t="shared" si="0"/>
        <v>5765285</v>
      </c>
      <c r="H14" s="8"/>
      <c r="I14" s="8"/>
    </row>
    <row r="15" spans="1:9" ht="28.5" outlineLevel="1">
      <c r="A15" s="10" t="s">
        <v>1</v>
      </c>
      <c r="B15" s="30" t="s">
        <v>2</v>
      </c>
      <c r="C15" s="30"/>
      <c r="D15" s="31"/>
      <c r="E15" s="32">
        <f>E16+E21+E27</f>
        <v>2258766</v>
      </c>
      <c r="F15" s="32">
        <f t="shared" ref="F15:G15" si="1">F16+F21+F27</f>
        <v>2260776</v>
      </c>
      <c r="G15" s="32">
        <f t="shared" si="1"/>
        <v>2170266</v>
      </c>
      <c r="H15" s="8"/>
      <c r="I15" s="8"/>
    </row>
    <row r="16" spans="1:9" ht="75" customHeight="1" outlineLevel="2">
      <c r="A16" s="10" t="s">
        <v>3</v>
      </c>
      <c r="B16" s="9" t="s">
        <v>4</v>
      </c>
      <c r="C16" s="9"/>
      <c r="D16" s="10"/>
      <c r="E16" s="34">
        <f t="shared" ref="E16:G19" si="2">E17</f>
        <v>605900</v>
      </c>
      <c r="F16" s="34">
        <f t="shared" si="2"/>
        <v>581500</v>
      </c>
      <c r="G16" s="34">
        <f t="shared" si="2"/>
        <v>587400</v>
      </c>
      <c r="H16" s="8"/>
      <c r="I16" s="8"/>
    </row>
    <row r="17" spans="1:12" ht="78" customHeight="1" outlineLevel="3">
      <c r="A17" s="13" t="s">
        <v>8</v>
      </c>
      <c r="B17" s="14" t="s">
        <v>9</v>
      </c>
      <c r="C17" s="14"/>
      <c r="D17" s="15"/>
      <c r="E17" s="12">
        <f t="shared" si="2"/>
        <v>605900</v>
      </c>
      <c r="F17" s="12">
        <f t="shared" si="2"/>
        <v>581500</v>
      </c>
      <c r="G17" s="12">
        <f t="shared" si="2"/>
        <v>587400</v>
      </c>
      <c r="H17" s="8"/>
      <c r="I17" s="8"/>
    </row>
    <row r="18" spans="1:12" ht="30" outlineLevel="7">
      <c r="A18" s="15" t="s">
        <v>70</v>
      </c>
      <c r="B18" s="14" t="s">
        <v>9</v>
      </c>
      <c r="C18" s="14" t="s">
        <v>64</v>
      </c>
      <c r="D18" s="15"/>
      <c r="E18" s="12">
        <f t="shared" si="2"/>
        <v>605900</v>
      </c>
      <c r="F18" s="12">
        <f t="shared" si="2"/>
        <v>581500</v>
      </c>
      <c r="G18" s="12">
        <f t="shared" si="2"/>
        <v>587400</v>
      </c>
      <c r="H18" s="8"/>
      <c r="I18" s="8"/>
    </row>
    <row r="19" spans="1:12" ht="15" outlineLevel="7">
      <c r="A19" s="15" t="s">
        <v>72</v>
      </c>
      <c r="B19" s="14" t="s">
        <v>9</v>
      </c>
      <c r="C19" s="14" t="s">
        <v>69</v>
      </c>
      <c r="D19" s="15" t="s">
        <v>71</v>
      </c>
      <c r="E19" s="12">
        <f t="shared" si="2"/>
        <v>605900</v>
      </c>
      <c r="F19" s="12">
        <f t="shared" si="2"/>
        <v>581500</v>
      </c>
      <c r="G19" s="12">
        <f t="shared" si="2"/>
        <v>587400</v>
      </c>
      <c r="H19" s="8"/>
      <c r="I19" s="8"/>
    </row>
    <row r="20" spans="1:12" ht="15" outlineLevel="7">
      <c r="A20" s="15" t="s">
        <v>6</v>
      </c>
      <c r="B20" s="14" t="s">
        <v>9</v>
      </c>
      <c r="C20" s="14" t="s">
        <v>5</v>
      </c>
      <c r="D20" s="15" t="s">
        <v>7</v>
      </c>
      <c r="E20" s="12">
        <v>605900</v>
      </c>
      <c r="F20" s="12">
        <v>581500</v>
      </c>
      <c r="G20" s="12">
        <v>587400</v>
      </c>
      <c r="H20" s="8"/>
      <c r="I20" s="8"/>
    </row>
    <row r="21" spans="1:12" ht="87" customHeight="1" outlineLevel="2">
      <c r="A21" s="10" t="s">
        <v>10</v>
      </c>
      <c r="B21" s="9" t="s">
        <v>11</v>
      </c>
      <c r="C21" s="9"/>
      <c r="D21" s="10"/>
      <c r="E21" s="34">
        <f>E22</f>
        <v>980000</v>
      </c>
      <c r="F21" s="34">
        <f t="shared" ref="F21" si="3">F22</f>
        <v>926410</v>
      </c>
      <c r="G21" s="34">
        <f>G22</f>
        <v>830000</v>
      </c>
      <c r="H21" s="8"/>
      <c r="I21" s="8"/>
    </row>
    <row r="22" spans="1:12" ht="86.25" customHeight="1" outlineLevel="3">
      <c r="A22" s="13" t="s">
        <v>14</v>
      </c>
      <c r="B22" s="14" t="s">
        <v>15</v>
      </c>
      <c r="C22" s="14"/>
      <c r="D22" s="15"/>
      <c r="E22" s="12">
        <f>E23</f>
        <v>980000</v>
      </c>
      <c r="F22" s="12">
        <f>F23</f>
        <v>926410</v>
      </c>
      <c r="G22" s="12">
        <f>G23</f>
        <v>830000</v>
      </c>
      <c r="H22" s="8"/>
      <c r="I22" s="8"/>
    </row>
    <row r="23" spans="1:12" ht="30" outlineLevel="7">
      <c r="A23" s="15" t="s">
        <v>70</v>
      </c>
      <c r="B23" s="14" t="s">
        <v>15</v>
      </c>
      <c r="C23" s="14" t="s">
        <v>64</v>
      </c>
      <c r="D23" s="15"/>
      <c r="E23" s="12">
        <f>E24</f>
        <v>980000</v>
      </c>
      <c r="F23" s="12">
        <f>F24</f>
        <v>926410</v>
      </c>
      <c r="G23" s="12">
        <f>G24</f>
        <v>830000</v>
      </c>
      <c r="H23" s="8"/>
      <c r="I23" s="8"/>
    </row>
    <row r="24" spans="1:12" ht="15" outlineLevel="7">
      <c r="A24" s="15" t="s">
        <v>74</v>
      </c>
      <c r="B24" s="14" t="s">
        <v>15</v>
      </c>
      <c r="C24" s="14" t="s">
        <v>69</v>
      </c>
      <c r="D24" s="15" t="s">
        <v>73</v>
      </c>
      <c r="E24" s="12">
        <f>E25+E26</f>
        <v>980000</v>
      </c>
      <c r="F24" s="12">
        <f t="shared" ref="F24:G24" si="4">F25+F26</f>
        <v>926410</v>
      </c>
      <c r="G24" s="12">
        <f t="shared" si="4"/>
        <v>830000</v>
      </c>
      <c r="H24" s="8"/>
      <c r="I24" s="8"/>
    </row>
    <row r="25" spans="1:12" ht="15" outlineLevel="7">
      <c r="A25" s="15" t="s">
        <v>12</v>
      </c>
      <c r="B25" s="14" t="s">
        <v>15</v>
      </c>
      <c r="C25" s="14" t="s">
        <v>5</v>
      </c>
      <c r="D25" s="15" t="s">
        <v>13</v>
      </c>
      <c r="E25" s="12">
        <v>200000</v>
      </c>
      <c r="F25" s="12">
        <v>146410</v>
      </c>
      <c r="G25" s="12">
        <v>50000</v>
      </c>
      <c r="H25" s="8"/>
      <c r="I25" s="8"/>
    </row>
    <row r="26" spans="1:12" ht="15" outlineLevel="7">
      <c r="A26" s="15" t="s">
        <v>12</v>
      </c>
      <c r="B26" s="14" t="s">
        <v>15</v>
      </c>
      <c r="C26" s="14" t="s">
        <v>107</v>
      </c>
      <c r="D26" s="15" t="s">
        <v>13</v>
      </c>
      <c r="E26" s="12">
        <v>780000</v>
      </c>
      <c r="F26" s="12">
        <v>780000</v>
      </c>
      <c r="G26" s="12">
        <v>780000</v>
      </c>
      <c r="H26" s="8"/>
      <c r="I26" s="8"/>
    </row>
    <row r="27" spans="1:12" ht="57" outlineLevel="2">
      <c r="A27" s="10" t="s">
        <v>16</v>
      </c>
      <c r="B27" s="9" t="s">
        <v>17</v>
      </c>
      <c r="C27" s="9"/>
      <c r="D27" s="10"/>
      <c r="E27" s="34">
        <f>E35+E39+E28</f>
        <v>672866</v>
      </c>
      <c r="F27" s="34">
        <f t="shared" ref="F27:G27" si="5">F35+F39+F28</f>
        <v>752866</v>
      </c>
      <c r="G27" s="34">
        <f t="shared" si="5"/>
        <v>752866</v>
      </c>
      <c r="H27" s="8"/>
      <c r="I27" s="8"/>
    </row>
    <row r="28" spans="1:12" ht="81" customHeight="1" outlineLevel="3">
      <c r="A28" s="15" t="s">
        <v>126</v>
      </c>
      <c r="B28" s="14" t="s">
        <v>130</v>
      </c>
      <c r="C28" s="14"/>
      <c r="D28" s="15"/>
      <c r="E28" s="26">
        <v>501940</v>
      </c>
      <c r="F28" s="26">
        <v>501940</v>
      </c>
      <c r="G28" s="26">
        <v>501940</v>
      </c>
      <c r="H28" s="8"/>
      <c r="I28" s="22"/>
      <c r="J28" s="23"/>
      <c r="K28" s="23"/>
      <c r="L28" s="23"/>
    </row>
    <row r="29" spans="1:12" ht="33.75" customHeight="1" outlineLevel="7">
      <c r="A29" s="15" t="s">
        <v>70</v>
      </c>
      <c r="B29" s="14" t="s">
        <v>130</v>
      </c>
      <c r="C29" s="14" t="s">
        <v>64</v>
      </c>
      <c r="D29" s="15"/>
      <c r="E29" s="12">
        <v>501940</v>
      </c>
      <c r="F29" s="12">
        <v>501940</v>
      </c>
      <c r="G29" s="12">
        <v>501940</v>
      </c>
      <c r="H29" s="8"/>
      <c r="I29" s="22"/>
      <c r="J29" s="23"/>
      <c r="K29" s="23"/>
      <c r="L29" s="23"/>
    </row>
    <row r="30" spans="1:12" ht="15" outlineLevel="7">
      <c r="A30" s="15" t="s">
        <v>127</v>
      </c>
      <c r="B30" s="14" t="s">
        <v>130</v>
      </c>
      <c r="C30" s="14" t="s">
        <v>69</v>
      </c>
      <c r="D30" s="15" t="s">
        <v>131</v>
      </c>
      <c r="E30" s="12">
        <v>501940</v>
      </c>
      <c r="F30" s="12">
        <v>501940</v>
      </c>
      <c r="G30" s="12">
        <v>501940</v>
      </c>
      <c r="H30" s="8"/>
      <c r="I30" s="22"/>
      <c r="J30" s="23"/>
      <c r="K30" s="23"/>
      <c r="L30" s="23"/>
    </row>
    <row r="31" spans="1:12" ht="15" outlineLevel="7">
      <c r="A31" s="15" t="s">
        <v>128</v>
      </c>
      <c r="B31" s="14" t="s">
        <v>130</v>
      </c>
      <c r="C31" s="14" t="s">
        <v>5</v>
      </c>
      <c r="D31" s="15" t="s">
        <v>129</v>
      </c>
      <c r="E31" s="35">
        <v>501940</v>
      </c>
      <c r="F31" s="35">
        <v>501940</v>
      </c>
      <c r="G31" s="35">
        <v>501940</v>
      </c>
      <c r="H31" s="8"/>
      <c r="I31" s="24"/>
      <c r="J31" s="25"/>
      <c r="K31" s="25"/>
      <c r="L31" s="25"/>
    </row>
    <row r="32" spans="1:12" ht="66.75" customHeight="1" outlineLevel="3">
      <c r="A32" s="15" t="s">
        <v>18</v>
      </c>
      <c r="B32" s="14" t="s">
        <v>19</v>
      </c>
      <c r="C32" s="14"/>
      <c r="D32" s="15"/>
      <c r="E32" s="26">
        <f>E33</f>
        <v>132000</v>
      </c>
      <c r="F32" s="26">
        <f t="shared" ref="F32:G33" si="6">F33</f>
        <v>132000</v>
      </c>
      <c r="G32" s="26">
        <f t="shared" si="6"/>
        <v>132000</v>
      </c>
      <c r="H32" s="8"/>
      <c r="I32" s="8"/>
    </row>
    <row r="33" spans="1:9" ht="38.25" customHeight="1" outlineLevel="7">
      <c r="A33" s="15" t="s">
        <v>70</v>
      </c>
      <c r="B33" s="14" t="s">
        <v>19</v>
      </c>
      <c r="C33" s="14" t="s">
        <v>64</v>
      </c>
      <c r="D33" s="15"/>
      <c r="E33" s="12">
        <f>E34</f>
        <v>132000</v>
      </c>
      <c r="F33" s="12">
        <f t="shared" si="6"/>
        <v>132000</v>
      </c>
      <c r="G33" s="12">
        <f t="shared" si="6"/>
        <v>132000</v>
      </c>
      <c r="H33" s="8"/>
      <c r="I33" s="8"/>
    </row>
    <row r="34" spans="1:9" ht="15" outlineLevel="7">
      <c r="A34" s="15" t="s">
        <v>74</v>
      </c>
      <c r="B34" s="14" t="s">
        <v>19</v>
      </c>
      <c r="C34" s="14" t="s">
        <v>69</v>
      </c>
      <c r="D34" s="15" t="s">
        <v>73</v>
      </c>
      <c r="E34" s="12">
        <v>132000</v>
      </c>
      <c r="F34" s="12">
        <v>132000</v>
      </c>
      <c r="G34" s="12">
        <v>132000</v>
      </c>
      <c r="H34" s="8"/>
      <c r="I34" s="8"/>
    </row>
    <row r="35" spans="1:9" ht="29.25" customHeight="1" outlineLevel="7">
      <c r="A35" s="15" t="s">
        <v>20</v>
      </c>
      <c r="B35" s="14" t="s">
        <v>19</v>
      </c>
      <c r="C35" s="14" t="s">
        <v>5</v>
      </c>
      <c r="D35" s="15" t="s">
        <v>21</v>
      </c>
      <c r="E35" s="35">
        <v>132000</v>
      </c>
      <c r="F35" s="35">
        <v>132000</v>
      </c>
      <c r="G35" s="35">
        <v>132000</v>
      </c>
      <c r="H35" s="8"/>
      <c r="I35" s="8"/>
    </row>
    <row r="36" spans="1:9" ht="72.75" customHeight="1" outlineLevel="7">
      <c r="A36" s="15" t="s">
        <v>22</v>
      </c>
      <c r="B36" s="14" t="s">
        <v>23</v>
      </c>
      <c r="C36" s="14"/>
      <c r="D36" s="15"/>
      <c r="E36" s="12">
        <f t="shared" ref="E36:G38" si="7">E37</f>
        <v>38926</v>
      </c>
      <c r="F36" s="26">
        <f t="shared" si="7"/>
        <v>118926</v>
      </c>
      <c r="G36" s="26">
        <f t="shared" si="7"/>
        <v>118926</v>
      </c>
      <c r="H36" s="8"/>
      <c r="I36" s="8"/>
    </row>
    <row r="37" spans="1:9" ht="39" customHeight="1" outlineLevel="7">
      <c r="A37" s="15" t="s">
        <v>70</v>
      </c>
      <c r="B37" s="14" t="s">
        <v>23</v>
      </c>
      <c r="C37" s="14" t="s">
        <v>64</v>
      </c>
      <c r="D37" s="15"/>
      <c r="E37" s="12">
        <f t="shared" si="7"/>
        <v>38926</v>
      </c>
      <c r="F37" s="12">
        <f t="shared" si="7"/>
        <v>118926</v>
      </c>
      <c r="G37" s="12">
        <f t="shared" si="7"/>
        <v>118926</v>
      </c>
      <c r="H37" s="8"/>
      <c r="I37" s="8"/>
    </row>
    <row r="38" spans="1:9" ht="45.75" customHeight="1" outlineLevel="7">
      <c r="A38" s="15" t="s">
        <v>74</v>
      </c>
      <c r="B38" s="14" t="s">
        <v>23</v>
      </c>
      <c r="C38" s="14" t="s">
        <v>69</v>
      </c>
      <c r="D38" s="15" t="s">
        <v>73</v>
      </c>
      <c r="E38" s="12">
        <f t="shared" si="7"/>
        <v>38926</v>
      </c>
      <c r="F38" s="12">
        <f t="shared" si="7"/>
        <v>118926</v>
      </c>
      <c r="G38" s="12">
        <f t="shared" si="7"/>
        <v>118926</v>
      </c>
      <c r="H38" s="8"/>
      <c r="I38" s="8"/>
    </row>
    <row r="39" spans="1:9" ht="32.25" customHeight="1" outlineLevel="7">
      <c r="A39" s="15" t="s">
        <v>12</v>
      </c>
      <c r="B39" s="14" t="s">
        <v>23</v>
      </c>
      <c r="C39" s="14" t="s">
        <v>5</v>
      </c>
      <c r="D39" s="15" t="s">
        <v>13</v>
      </c>
      <c r="E39" s="35">
        <v>38926</v>
      </c>
      <c r="F39" s="35">
        <v>118926</v>
      </c>
      <c r="G39" s="35">
        <v>118926</v>
      </c>
      <c r="H39" s="8"/>
      <c r="I39" s="8"/>
    </row>
    <row r="40" spans="1:9" ht="42.75" outlineLevel="7">
      <c r="A40" s="10" t="s">
        <v>24</v>
      </c>
      <c r="B40" s="30" t="s">
        <v>25</v>
      </c>
      <c r="C40" s="30"/>
      <c r="D40" s="31"/>
      <c r="E40" s="32">
        <f>E41+E50</f>
        <v>2652619</v>
      </c>
      <c r="F40" s="32">
        <f t="shared" ref="F40:G40" si="8">F41+F50</f>
        <v>2822619</v>
      </c>
      <c r="G40" s="32">
        <f t="shared" si="8"/>
        <v>2722619</v>
      </c>
      <c r="H40" s="8"/>
      <c r="I40" s="8"/>
    </row>
    <row r="41" spans="1:9" ht="71.25" outlineLevel="7">
      <c r="A41" s="10" t="s">
        <v>26</v>
      </c>
      <c r="B41" s="9" t="s">
        <v>27</v>
      </c>
      <c r="C41" s="9"/>
      <c r="D41" s="10"/>
      <c r="E41" s="34">
        <f>E42</f>
        <v>2649619</v>
      </c>
      <c r="F41" s="34">
        <f>F42</f>
        <v>2819619</v>
      </c>
      <c r="G41" s="34">
        <f>G42</f>
        <v>2719619</v>
      </c>
      <c r="H41" s="8"/>
      <c r="I41" s="8"/>
    </row>
    <row r="42" spans="1:9" ht="75" outlineLevel="7">
      <c r="A42" s="13" t="s">
        <v>30</v>
      </c>
      <c r="B42" s="14" t="s">
        <v>31</v>
      </c>
      <c r="C42" s="14"/>
      <c r="D42" s="15"/>
      <c r="E42" s="12">
        <f>E43+E46</f>
        <v>2649619</v>
      </c>
      <c r="F42" s="12">
        <f t="shared" ref="F42:G42" si="9">F43+F46</f>
        <v>2819619</v>
      </c>
      <c r="G42" s="12">
        <f t="shared" si="9"/>
        <v>2719619</v>
      </c>
      <c r="H42" s="8"/>
      <c r="I42" s="8"/>
    </row>
    <row r="43" spans="1:9" ht="45" outlineLevel="7">
      <c r="A43" s="15" t="s">
        <v>77</v>
      </c>
      <c r="B43" s="14" t="s">
        <v>111</v>
      </c>
      <c r="C43" s="14" t="s">
        <v>32</v>
      </c>
      <c r="D43" s="15"/>
      <c r="E43" s="12">
        <f>E44</f>
        <v>1319619</v>
      </c>
      <c r="F43" s="12">
        <f t="shared" ref="F43:G44" si="10">F44</f>
        <v>1319619</v>
      </c>
      <c r="G43" s="12">
        <f t="shared" si="10"/>
        <v>1319619</v>
      </c>
      <c r="H43" s="8"/>
      <c r="I43" s="8"/>
    </row>
    <row r="44" spans="1:9" ht="15" outlineLevel="7">
      <c r="A44" s="15" t="s">
        <v>76</v>
      </c>
      <c r="B44" s="14" t="s">
        <v>111</v>
      </c>
      <c r="C44" s="14" t="s">
        <v>45</v>
      </c>
      <c r="D44" s="15" t="s">
        <v>75</v>
      </c>
      <c r="E44" s="12">
        <f>E45</f>
        <v>1319619</v>
      </c>
      <c r="F44" s="12">
        <f t="shared" si="10"/>
        <v>1319619</v>
      </c>
      <c r="G44" s="12">
        <f t="shared" si="10"/>
        <v>1319619</v>
      </c>
      <c r="H44" s="8"/>
      <c r="I44" s="8"/>
    </row>
    <row r="45" spans="1:9" ht="15" outlineLevel="7">
      <c r="A45" s="15" t="s">
        <v>28</v>
      </c>
      <c r="B45" s="14" t="s">
        <v>111</v>
      </c>
      <c r="C45" s="14" t="s">
        <v>45</v>
      </c>
      <c r="D45" s="15" t="s">
        <v>29</v>
      </c>
      <c r="E45" s="12">
        <f>1013532+306087</f>
        <v>1319619</v>
      </c>
      <c r="F45" s="12">
        <v>1319619</v>
      </c>
      <c r="G45" s="12">
        <v>1319619</v>
      </c>
      <c r="H45" s="8"/>
      <c r="I45" s="8"/>
    </row>
    <row r="46" spans="1:9" ht="70.5" customHeight="1" outlineLevel="7">
      <c r="A46" s="15" t="s">
        <v>70</v>
      </c>
      <c r="B46" s="14" t="s">
        <v>31</v>
      </c>
      <c r="C46" s="14" t="s">
        <v>64</v>
      </c>
      <c r="D46" s="15"/>
      <c r="E46" s="12">
        <f>E47</f>
        <v>1330000</v>
      </c>
      <c r="F46" s="12">
        <f>F47</f>
        <v>1500000</v>
      </c>
      <c r="G46" s="12">
        <f>G47</f>
        <v>1400000</v>
      </c>
      <c r="H46" s="8"/>
      <c r="I46" s="8"/>
    </row>
    <row r="47" spans="1:9" ht="84.75" customHeight="1" outlineLevel="1">
      <c r="A47" s="15" t="s">
        <v>76</v>
      </c>
      <c r="B47" s="14" t="s">
        <v>31</v>
      </c>
      <c r="C47" s="14" t="s">
        <v>69</v>
      </c>
      <c r="D47" s="15" t="s">
        <v>75</v>
      </c>
      <c r="E47" s="12">
        <f>E48+E49</f>
        <v>1330000</v>
      </c>
      <c r="F47" s="12">
        <f>F48+F49</f>
        <v>1500000</v>
      </c>
      <c r="G47" s="12">
        <f>G48+G49</f>
        <v>1400000</v>
      </c>
      <c r="H47" s="8"/>
      <c r="I47" s="8"/>
    </row>
    <row r="48" spans="1:9" ht="15" outlineLevel="2">
      <c r="A48" s="15" t="s">
        <v>28</v>
      </c>
      <c r="B48" s="14" t="s">
        <v>31</v>
      </c>
      <c r="C48" s="14" t="s">
        <v>5</v>
      </c>
      <c r="D48" s="15" t="s">
        <v>29</v>
      </c>
      <c r="E48" s="12">
        <v>250000</v>
      </c>
      <c r="F48" s="12">
        <v>300000</v>
      </c>
      <c r="G48" s="12">
        <v>200000</v>
      </c>
      <c r="H48" s="8"/>
      <c r="I48" s="8"/>
    </row>
    <row r="49" spans="1:9" ht="24.75" customHeight="1" outlineLevel="3">
      <c r="A49" s="15" t="s">
        <v>28</v>
      </c>
      <c r="B49" s="14" t="s">
        <v>31</v>
      </c>
      <c r="C49" s="14" t="s">
        <v>107</v>
      </c>
      <c r="D49" s="15" t="s">
        <v>29</v>
      </c>
      <c r="E49" s="12">
        <v>1080000</v>
      </c>
      <c r="F49" s="12">
        <v>1200000</v>
      </c>
      <c r="G49" s="12">
        <v>1200000</v>
      </c>
      <c r="H49" s="8"/>
      <c r="I49" s="8"/>
    </row>
    <row r="50" spans="1:9" ht="42" customHeight="1" outlineLevel="7">
      <c r="A50" s="10" t="s">
        <v>33</v>
      </c>
      <c r="B50" s="9" t="s">
        <v>34</v>
      </c>
      <c r="C50" s="9"/>
      <c r="D50" s="10"/>
      <c r="E50" s="34">
        <v>3000</v>
      </c>
      <c r="F50" s="34">
        <v>3000</v>
      </c>
      <c r="G50" s="34">
        <v>3000</v>
      </c>
      <c r="H50" s="8"/>
      <c r="I50" s="8"/>
    </row>
    <row r="51" spans="1:9" ht="54" customHeight="1" outlineLevel="7">
      <c r="A51" s="13" t="s">
        <v>35</v>
      </c>
      <c r="B51" s="14" t="s">
        <v>36</v>
      </c>
      <c r="C51" s="14"/>
      <c r="D51" s="15"/>
      <c r="E51" s="12">
        <v>3000</v>
      </c>
      <c r="F51" s="12">
        <v>3000</v>
      </c>
      <c r="G51" s="12">
        <v>3000</v>
      </c>
      <c r="H51" s="8"/>
      <c r="I51" s="8"/>
    </row>
    <row r="52" spans="1:9" ht="55.5" customHeight="1" outlineLevel="7">
      <c r="A52" s="15" t="s">
        <v>70</v>
      </c>
      <c r="B52" s="14" t="s">
        <v>36</v>
      </c>
      <c r="C52" s="14" t="s">
        <v>64</v>
      </c>
      <c r="D52" s="15"/>
      <c r="E52" s="12">
        <v>3000</v>
      </c>
      <c r="F52" s="12">
        <v>3000</v>
      </c>
      <c r="G52" s="12">
        <v>3000</v>
      </c>
      <c r="H52" s="8"/>
      <c r="I52" s="8"/>
    </row>
    <row r="53" spans="1:9" ht="43.5" customHeight="1" outlineLevel="3">
      <c r="A53" s="15" t="s">
        <v>79</v>
      </c>
      <c r="B53" s="14" t="s">
        <v>36</v>
      </c>
      <c r="C53" s="14" t="s">
        <v>69</v>
      </c>
      <c r="D53" s="15" t="s">
        <v>78</v>
      </c>
      <c r="E53" s="12">
        <v>3000</v>
      </c>
      <c r="F53" s="12">
        <v>3000</v>
      </c>
      <c r="G53" s="12">
        <v>3000</v>
      </c>
      <c r="H53" s="8"/>
      <c r="I53" s="8"/>
    </row>
    <row r="54" spans="1:9" ht="24" customHeight="1" outlineLevel="7">
      <c r="A54" s="15" t="s">
        <v>37</v>
      </c>
      <c r="B54" s="14" t="s">
        <v>36</v>
      </c>
      <c r="C54" s="14" t="s">
        <v>5</v>
      </c>
      <c r="D54" s="15" t="s">
        <v>38</v>
      </c>
      <c r="E54" s="12">
        <v>3000</v>
      </c>
      <c r="F54" s="12">
        <v>3000</v>
      </c>
      <c r="G54" s="12">
        <v>3000</v>
      </c>
      <c r="H54" s="8"/>
      <c r="I54" s="8"/>
    </row>
    <row r="55" spans="1:9" ht="49.5" customHeight="1" outlineLevel="7">
      <c r="A55" s="10" t="s">
        <v>39</v>
      </c>
      <c r="B55" s="30" t="s">
        <v>40</v>
      </c>
      <c r="C55" s="30"/>
      <c r="D55" s="31"/>
      <c r="E55" s="32">
        <f>E56</f>
        <v>872400</v>
      </c>
      <c r="F55" s="32">
        <f>F56</f>
        <v>872400</v>
      </c>
      <c r="G55" s="32">
        <f>G56</f>
        <v>872400</v>
      </c>
      <c r="H55" s="8"/>
      <c r="I55" s="8"/>
    </row>
    <row r="56" spans="1:9" ht="24" customHeight="1" outlineLevel="7">
      <c r="A56" s="15" t="s">
        <v>41</v>
      </c>
      <c r="B56" s="14" t="s">
        <v>42</v>
      </c>
      <c r="C56" s="14"/>
      <c r="D56" s="15"/>
      <c r="E56" s="12">
        <f>E57+E61</f>
        <v>872400</v>
      </c>
      <c r="F56" s="12">
        <f t="shared" ref="F56:G56" si="11">F57+F61</f>
        <v>872400</v>
      </c>
      <c r="G56" s="12">
        <f t="shared" si="11"/>
        <v>872400</v>
      </c>
      <c r="H56" s="8"/>
      <c r="I56" s="8"/>
    </row>
    <row r="57" spans="1:9" ht="90" outlineLevel="7">
      <c r="A57" s="13" t="s">
        <v>43</v>
      </c>
      <c r="B57" s="14" t="s">
        <v>44</v>
      </c>
      <c r="C57" s="14"/>
      <c r="D57" s="15"/>
      <c r="E57" s="12">
        <f>E58</f>
        <v>836400</v>
      </c>
      <c r="F57" s="12">
        <f t="shared" ref="F57:G57" si="12">F58</f>
        <v>836400</v>
      </c>
      <c r="G57" s="12">
        <f t="shared" si="12"/>
        <v>836400</v>
      </c>
      <c r="H57" s="8"/>
      <c r="I57" s="8"/>
    </row>
    <row r="58" spans="1:9" ht="15" outlineLevel="7">
      <c r="A58" s="15" t="s">
        <v>81</v>
      </c>
      <c r="B58" s="14" t="s">
        <v>44</v>
      </c>
      <c r="C58" s="14" t="s">
        <v>80</v>
      </c>
      <c r="D58" s="15"/>
      <c r="E58" s="12">
        <f>E59</f>
        <v>836400</v>
      </c>
      <c r="F58" s="12">
        <f>F59</f>
        <v>836400</v>
      </c>
      <c r="G58" s="12">
        <f>G59</f>
        <v>836400</v>
      </c>
      <c r="H58" s="8"/>
      <c r="I58" s="8"/>
    </row>
    <row r="59" spans="1:9" ht="23.25" customHeight="1" outlineLevel="7">
      <c r="A59" s="15" t="s">
        <v>79</v>
      </c>
      <c r="B59" s="14" t="s">
        <v>44</v>
      </c>
      <c r="C59" s="14" t="s">
        <v>46</v>
      </c>
      <c r="D59" s="15" t="s">
        <v>78</v>
      </c>
      <c r="E59" s="12">
        <f>E60</f>
        <v>836400</v>
      </c>
      <c r="F59" s="12">
        <f>F60</f>
        <v>836400</v>
      </c>
      <c r="G59" s="12">
        <f>G60</f>
        <v>836400</v>
      </c>
      <c r="H59" s="8"/>
      <c r="I59" s="8"/>
    </row>
    <row r="60" spans="1:9" ht="17.25" customHeight="1" outlineLevel="7">
      <c r="A60" s="15" t="s">
        <v>37</v>
      </c>
      <c r="B60" s="14" t="s">
        <v>44</v>
      </c>
      <c r="C60" s="14" t="s">
        <v>46</v>
      </c>
      <c r="D60" s="15" t="s">
        <v>38</v>
      </c>
      <c r="E60" s="12">
        <v>836400</v>
      </c>
      <c r="F60" s="12">
        <v>836400</v>
      </c>
      <c r="G60" s="12">
        <v>836400</v>
      </c>
      <c r="H60" s="8"/>
      <c r="I60" s="8"/>
    </row>
    <row r="61" spans="1:9" ht="34.5" customHeight="1" outlineLevel="7">
      <c r="A61" s="16" t="s">
        <v>120</v>
      </c>
      <c r="B61" s="17" t="s">
        <v>119</v>
      </c>
      <c r="C61" s="18"/>
      <c r="D61" s="18"/>
      <c r="E61" s="19">
        <v>36000</v>
      </c>
      <c r="F61" s="19">
        <v>36000</v>
      </c>
      <c r="G61" s="19">
        <f>G62</f>
        <v>36000</v>
      </c>
      <c r="H61" s="8"/>
      <c r="I61" s="8"/>
    </row>
    <row r="62" spans="1:9" ht="38.25" outlineLevel="7">
      <c r="A62" s="16" t="s">
        <v>121</v>
      </c>
      <c r="B62" s="17" t="s">
        <v>119</v>
      </c>
      <c r="C62" s="18" t="s">
        <v>113</v>
      </c>
      <c r="D62" s="18"/>
      <c r="E62" s="19">
        <v>36000</v>
      </c>
      <c r="F62" s="19">
        <v>36000</v>
      </c>
      <c r="G62" s="19">
        <f>G63</f>
        <v>36000</v>
      </c>
      <c r="H62" s="8"/>
      <c r="I62" s="8"/>
    </row>
    <row r="63" spans="1:9" ht="15" outlineLevel="7">
      <c r="A63" s="16" t="s">
        <v>114</v>
      </c>
      <c r="B63" s="17" t="s">
        <v>119</v>
      </c>
      <c r="C63" s="18" t="s">
        <v>115</v>
      </c>
      <c r="D63" s="18" t="s">
        <v>116</v>
      </c>
      <c r="E63" s="19">
        <v>36000</v>
      </c>
      <c r="F63" s="19">
        <v>36000</v>
      </c>
      <c r="G63" s="19">
        <f>G64</f>
        <v>36000</v>
      </c>
      <c r="H63" s="8"/>
      <c r="I63" s="8"/>
    </row>
    <row r="64" spans="1:9" ht="15" outlineLevel="7">
      <c r="A64" s="20" t="s">
        <v>117</v>
      </c>
      <c r="B64" s="17" t="s">
        <v>119</v>
      </c>
      <c r="C64" s="18" t="s">
        <v>115</v>
      </c>
      <c r="D64" s="18" t="s">
        <v>118</v>
      </c>
      <c r="E64" s="19">
        <v>36000</v>
      </c>
      <c r="F64" s="19">
        <v>36000</v>
      </c>
      <c r="G64" s="19">
        <v>36000</v>
      </c>
      <c r="H64" s="8"/>
      <c r="I64" s="8"/>
    </row>
    <row r="65" spans="1:9" ht="30.75" customHeight="1" outlineLevel="3">
      <c r="A65" s="10" t="s">
        <v>49</v>
      </c>
      <c r="B65" s="30" t="s">
        <v>50</v>
      </c>
      <c r="C65" s="30"/>
      <c r="D65" s="31"/>
      <c r="E65" s="32">
        <f>E66</f>
        <v>7557365</v>
      </c>
      <c r="F65" s="32">
        <f>F66</f>
        <v>7594805</v>
      </c>
      <c r="G65" s="32">
        <f>G66</f>
        <v>7203715</v>
      </c>
      <c r="H65" s="8"/>
      <c r="I65" s="8"/>
    </row>
    <row r="66" spans="1:9" ht="31.5" customHeight="1" outlineLevel="7">
      <c r="A66" s="15" t="s">
        <v>51</v>
      </c>
      <c r="B66" s="14" t="s">
        <v>52</v>
      </c>
      <c r="C66" s="14"/>
      <c r="D66" s="15"/>
      <c r="E66" s="12">
        <f>E67+E74+E78+E82+E92+E95</f>
        <v>7557365</v>
      </c>
      <c r="F66" s="12">
        <f t="shared" ref="F66:G66" si="13">F67+F74+F78+F82+F92+F95</f>
        <v>7594805</v>
      </c>
      <c r="G66" s="12">
        <f t="shared" si="13"/>
        <v>7203715</v>
      </c>
      <c r="H66" s="8"/>
      <c r="I66" s="8"/>
    </row>
    <row r="67" spans="1:9" ht="45" outlineLevel="7">
      <c r="A67" s="15" t="s">
        <v>54</v>
      </c>
      <c r="B67" s="41" t="s">
        <v>55</v>
      </c>
      <c r="C67" s="41"/>
      <c r="D67" s="42"/>
      <c r="E67" s="43">
        <f>E68+E71</f>
        <v>187160</v>
      </c>
      <c r="F67" s="43">
        <f>F68+F71</f>
        <v>194600</v>
      </c>
      <c r="G67" s="43">
        <f>G70+G73</f>
        <v>0</v>
      </c>
      <c r="H67" s="8"/>
      <c r="I67" s="8"/>
    </row>
    <row r="68" spans="1:9" ht="45" outlineLevel="7">
      <c r="A68" s="15" t="s">
        <v>77</v>
      </c>
      <c r="B68" s="37" t="s">
        <v>55</v>
      </c>
      <c r="C68" s="14" t="s">
        <v>32</v>
      </c>
      <c r="D68" s="15"/>
      <c r="E68" s="12">
        <f>E69</f>
        <v>168361</v>
      </c>
      <c r="F68" s="12">
        <f>F69</f>
        <v>168361</v>
      </c>
      <c r="G68" s="12">
        <v>0</v>
      </c>
      <c r="H68" s="8"/>
      <c r="I68" s="8"/>
    </row>
    <row r="69" spans="1:9" ht="15" outlineLevel="7">
      <c r="A69" s="15" t="s">
        <v>86</v>
      </c>
      <c r="B69" s="37" t="s">
        <v>55</v>
      </c>
      <c r="C69" s="14" t="s">
        <v>45</v>
      </c>
      <c r="D69" s="15" t="s">
        <v>84</v>
      </c>
      <c r="E69" s="12">
        <f>E70</f>
        <v>168361</v>
      </c>
      <c r="F69" s="12">
        <f>F70</f>
        <v>168361</v>
      </c>
      <c r="G69" s="12">
        <v>0</v>
      </c>
      <c r="H69" s="8"/>
      <c r="I69" s="8"/>
    </row>
    <row r="70" spans="1:9" ht="64.5" customHeight="1" outlineLevel="7">
      <c r="A70" s="15" t="s">
        <v>56</v>
      </c>
      <c r="B70" s="37" t="s">
        <v>55</v>
      </c>
      <c r="C70" s="37" t="s">
        <v>45</v>
      </c>
      <c r="D70" s="38" t="s">
        <v>85</v>
      </c>
      <c r="E70" s="33">
        <f>129310+39051</f>
        <v>168361</v>
      </c>
      <c r="F70" s="33">
        <f>129310+39051</f>
        <v>168361</v>
      </c>
      <c r="G70" s="33">
        <v>0</v>
      </c>
      <c r="H70" s="8"/>
      <c r="I70" s="8"/>
    </row>
    <row r="71" spans="1:9" ht="30" outlineLevel="7">
      <c r="A71" s="15" t="s">
        <v>70</v>
      </c>
      <c r="B71" s="37" t="s">
        <v>55</v>
      </c>
      <c r="C71" s="14" t="s">
        <v>64</v>
      </c>
      <c r="D71" s="15"/>
      <c r="E71" s="12">
        <f>E72</f>
        <v>18799</v>
      </c>
      <c r="F71" s="12">
        <f>F72</f>
        <v>26239</v>
      </c>
      <c r="G71" s="12">
        <v>0</v>
      </c>
      <c r="H71" s="8"/>
      <c r="I71" s="8"/>
    </row>
    <row r="72" spans="1:9" ht="15" outlineLevel="3">
      <c r="A72" s="15" t="s">
        <v>86</v>
      </c>
      <c r="B72" s="37" t="s">
        <v>55</v>
      </c>
      <c r="C72" s="14" t="s">
        <v>69</v>
      </c>
      <c r="D72" s="15" t="s">
        <v>84</v>
      </c>
      <c r="E72" s="12">
        <f>E73</f>
        <v>18799</v>
      </c>
      <c r="F72" s="12">
        <f>F73</f>
        <v>26239</v>
      </c>
      <c r="G72" s="12">
        <v>0</v>
      </c>
      <c r="H72" s="8"/>
      <c r="I72" s="8"/>
    </row>
    <row r="73" spans="1:9" ht="28.5" customHeight="1" outlineLevel="7">
      <c r="A73" s="15" t="s">
        <v>56</v>
      </c>
      <c r="B73" s="37" t="s">
        <v>55</v>
      </c>
      <c r="C73" s="37" t="s">
        <v>5</v>
      </c>
      <c r="D73" s="38" t="s">
        <v>85</v>
      </c>
      <c r="E73" s="33">
        <v>18799</v>
      </c>
      <c r="F73" s="33">
        <v>26239</v>
      </c>
      <c r="G73" s="33">
        <v>0</v>
      </c>
      <c r="H73" s="8"/>
      <c r="I73" s="8"/>
    </row>
    <row r="74" spans="1:9" ht="57" customHeight="1" outlineLevel="7">
      <c r="A74" s="15" t="s">
        <v>57</v>
      </c>
      <c r="B74" s="44" t="s">
        <v>58</v>
      </c>
      <c r="C74" s="44"/>
      <c r="D74" s="45"/>
      <c r="E74" s="46">
        <f t="shared" ref="E74:G76" si="14">E75</f>
        <v>6600</v>
      </c>
      <c r="F74" s="46">
        <f t="shared" si="14"/>
        <v>6600</v>
      </c>
      <c r="G74" s="46">
        <f t="shared" si="14"/>
        <v>6600</v>
      </c>
      <c r="H74" s="8"/>
      <c r="I74" s="8"/>
    </row>
    <row r="75" spans="1:9" ht="54.75" customHeight="1" outlineLevel="7">
      <c r="A75" s="15" t="s">
        <v>106</v>
      </c>
      <c r="B75" s="36" t="s">
        <v>58</v>
      </c>
      <c r="C75" s="14" t="s">
        <v>64</v>
      </c>
      <c r="D75" s="15"/>
      <c r="E75" s="12">
        <f t="shared" si="14"/>
        <v>6600</v>
      </c>
      <c r="F75" s="12">
        <f t="shared" si="14"/>
        <v>6600</v>
      </c>
      <c r="G75" s="12">
        <f t="shared" si="14"/>
        <v>6600</v>
      </c>
      <c r="H75" s="8"/>
      <c r="I75" s="8"/>
    </row>
    <row r="76" spans="1:9" ht="27" customHeight="1" outlineLevel="7">
      <c r="A76" s="15" t="s">
        <v>79</v>
      </c>
      <c r="B76" s="36" t="s">
        <v>58</v>
      </c>
      <c r="C76" s="14" t="s">
        <v>69</v>
      </c>
      <c r="D76" s="15" t="s">
        <v>78</v>
      </c>
      <c r="E76" s="12">
        <f t="shared" si="14"/>
        <v>6600</v>
      </c>
      <c r="F76" s="12">
        <f t="shared" si="14"/>
        <v>6600</v>
      </c>
      <c r="G76" s="12">
        <f t="shared" si="14"/>
        <v>6600</v>
      </c>
      <c r="H76" s="8"/>
      <c r="I76" s="8"/>
    </row>
    <row r="77" spans="1:9" ht="40.5" customHeight="1" outlineLevel="7">
      <c r="A77" s="15" t="s">
        <v>37</v>
      </c>
      <c r="B77" s="36" t="s">
        <v>58</v>
      </c>
      <c r="C77" s="36" t="s">
        <v>69</v>
      </c>
      <c r="D77" s="39" t="s">
        <v>38</v>
      </c>
      <c r="E77" s="40">
        <v>6600</v>
      </c>
      <c r="F77" s="40">
        <v>6600</v>
      </c>
      <c r="G77" s="40">
        <v>6600</v>
      </c>
      <c r="H77" s="8"/>
      <c r="I77" s="8"/>
    </row>
    <row r="78" spans="1:9" ht="30" outlineLevel="7">
      <c r="A78" s="15" t="s">
        <v>59</v>
      </c>
      <c r="B78" s="51" t="s">
        <v>60</v>
      </c>
      <c r="C78" s="52"/>
      <c r="D78" s="53"/>
      <c r="E78" s="54">
        <f t="shared" ref="E78:G80" si="15">E79</f>
        <v>1085600</v>
      </c>
      <c r="F78" s="54">
        <f t="shared" si="15"/>
        <v>1085600</v>
      </c>
      <c r="G78" s="54">
        <f t="shared" si="15"/>
        <v>1085600</v>
      </c>
      <c r="H78" s="8"/>
      <c r="I78" s="8"/>
    </row>
    <row r="79" spans="1:9" ht="55.5" customHeight="1" outlineLevel="3">
      <c r="A79" s="15" t="s">
        <v>77</v>
      </c>
      <c r="B79" s="48" t="s">
        <v>60</v>
      </c>
      <c r="C79" s="14" t="s">
        <v>32</v>
      </c>
      <c r="D79" s="15"/>
      <c r="E79" s="12">
        <f t="shared" si="15"/>
        <v>1085600</v>
      </c>
      <c r="F79" s="12">
        <f t="shared" si="15"/>
        <v>1085600</v>
      </c>
      <c r="G79" s="12">
        <f t="shared" si="15"/>
        <v>1085600</v>
      </c>
      <c r="H79" s="8"/>
      <c r="I79" s="8"/>
    </row>
    <row r="80" spans="1:9" ht="25.5" customHeight="1" outlineLevel="7">
      <c r="A80" s="15" t="s">
        <v>79</v>
      </c>
      <c r="B80" s="48" t="s">
        <v>60</v>
      </c>
      <c r="C80" s="14" t="s">
        <v>45</v>
      </c>
      <c r="D80" s="15" t="s">
        <v>78</v>
      </c>
      <c r="E80" s="12">
        <f t="shared" si="15"/>
        <v>1085600</v>
      </c>
      <c r="F80" s="12">
        <f t="shared" si="15"/>
        <v>1085600</v>
      </c>
      <c r="G80" s="12">
        <f t="shared" si="15"/>
        <v>1085600</v>
      </c>
      <c r="H80" s="8"/>
      <c r="I80" s="8"/>
    </row>
    <row r="81" spans="1:9" ht="54.75" customHeight="1" outlineLevel="7">
      <c r="A81" s="15" t="s">
        <v>61</v>
      </c>
      <c r="B81" s="48" t="s">
        <v>60</v>
      </c>
      <c r="C81" s="48" t="s">
        <v>45</v>
      </c>
      <c r="D81" s="49" t="s">
        <v>87</v>
      </c>
      <c r="E81" s="50">
        <f>833600+252000</f>
        <v>1085600</v>
      </c>
      <c r="F81" s="50">
        <f t="shared" ref="F81:G81" si="16">833600+252000</f>
        <v>1085600</v>
      </c>
      <c r="G81" s="50">
        <f t="shared" si="16"/>
        <v>1085600</v>
      </c>
      <c r="H81" s="8"/>
      <c r="I81" s="8"/>
    </row>
    <row r="82" spans="1:9" ht="51.75" customHeight="1" outlineLevel="7">
      <c r="A82" s="15" t="s">
        <v>62</v>
      </c>
      <c r="B82" s="60" t="s">
        <v>63</v>
      </c>
      <c r="C82" s="52"/>
      <c r="D82" s="53"/>
      <c r="E82" s="54">
        <f>E85+E88+E90</f>
        <v>4293057</v>
      </c>
      <c r="F82" s="54">
        <f t="shared" ref="F82:G82" si="17">F85+F88+F90</f>
        <v>4323057</v>
      </c>
      <c r="G82" s="54">
        <f t="shared" si="17"/>
        <v>4126567</v>
      </c>
      <c r="H82" s="8"/>
      <c r="I82" s="8"/>
    </row>
    <row r="83" spans="1:9" ht="31.5" customHeight="1">
      <c r="A83" s="15" t="s">
        <v>77</v>
      </c>
      <c r="B83" s="55" t="s">
        <v>63</v>
      </c>
      <c r="C83" s="14" t="s">
        <v>32</v>
      </c>
      <c r="D83" s="15"/>
      <c r="E83" s="12">
        <f>E84</f>
        <v>3492057</v>
      </c>
      <c r="F83" s="12">
        <f>F84</f>
        <v>3492057</v>
      </c>
      <c r="G83" s="12">
        <f t="shared" ref="G83:G84" si="18">G84</f>
        <v>3492057</v>
      </c>
      <c r="H83" s="8"/>
      <c r="I83" s="8"/>
    </row>
    <row r="84" spans="1:9" ht="50.25" customHeight="1">
      <c r="A84" s="15" t="s">
        <v>79</v>
      </c>
      <c r="B84" s="55" t="s">
        <v>63</v>
      </c>
      <c r="C84" s="14" t="s">
        <v>45</v>
      </c>
      <c r="D84" s="15" t="s">
        <v>78</v>
      </c>
      <c r="E84" s="12">
        <f>E85</f>
        <v>3492057</v>
      </c>
      <c r="F84" s="12">
        <f>F85</f>
        <v>3492057</v>
      </c>
      <c r="G84" s="12">
        <f t="shared" si="18"/>
        <v>3492057</v>
      </c>
      <c r="H84" s="8"/>
      <c r="I84" s="8"/>
    </row>
    <row r="85" spans="1:9" ht="27.75" customHeight="1">
      <c r="A85" s="15" t="s">
        <v>53</v>
      </c>
      <c r="B85" s="55" t="s">
        <v>63</v>
      </c>
      <c r="C85" s="55" t="s">
        <v>45</v>
      </c>
      <c r="D85" s="56" t="s">
        <v>88</v>
      </c>
      <c r="E85" s="35">
        <f>2682067+809990</f>
        <v>3492057</v>
      </c>
      <c r="F85" s="35">
        <f>2682067+809990</f>
        <v>3492057</v>
      </c>
      <c r="G85" s="35">
        <f>2682067+809990</f>
        <v>3492057</v>
      </c>
      <c r="H85" s="8"/>
      <c r="I85" s="8"/>
    </row>
    <row r="86" spans="1:9" ht="24.75" customHeight="1">
      <c r="A86" s="15" t="s">
        <v>70</v>
      </c>
      <c r="B86" s="55" t="s">
        <v>63</v>
      </c>
      <c r="C86" s="14" t="s">
        <v>64</v>
      </c>
      <c r="D86" s="15"/>
      <c r="E86" s="12">
        <f t="shared" ref="E86:G87" si="19">E87</f>
        <v>799000</v>
      </c>
      <c r="F86" s="12">
        <f t="shared" si="19"/>
        <v>829000</v>
      </c>
      <c r="G86" s="12">
        <f t="shared" si="19"/>
        <v>632510</v>
      </c>
      <c r="H86" s="8"/>
      <c r="I86" s="8"/>
    </row>
    <row r="87" spans="1:9" ht="31.5" customHeight="1">
      <c r="A87" s="15" t="s">
        <v>79</v>
      </c>
      <c r="B87" s="55" t="s">
        <v>63</v>
      </c>
      <c r="C87" s="14" t="s">
        <v>69</v>
      </c>
      <c r="D87" s="15" t="s">
        <v>78</v>
      </c>
      <c r="E87" s="12">
        <f t="shared" si="19"/>
        <v>799000</v>
      </c>
      <c r="F87" s="12">
        <f t="shared" si="19"/>
        <v>829000</v>
      </c>
      <c r="G87" s="12">
        <f t="shared" si="19"/>
        <v>632510</v>
      </c>
      <c r="H87" s="8"/>
      <c r="I87" s="8"/>
    </row>
    <row r="88" spans="1:9" ht="60" customHeight="1">
      <c r="A88" s="15" t="s">
        <v>53</v>
      </c>
      <c r="B88" s="55" t="s">
        <v>63</v>
      </c>
      <c r="C88" s="55" t="s">
        <v>69</v>
      </c>
      <c r="D88" s="56" t="s">
        <v>88</v>
      </c>
      <c r="E88" s="35">
        <f>429000+370000</f>
        <v>799000</v>
      </c>
      <c r="F88" s="35">
        <f>429000+400000</f>
        <v>829000</v>
      </c>
      <c r="G88" s="35">
        <f>182510+450000</f>
        <v>632510</v>
      </c>
    </row>
    <row r="89" spans="1:9" ht="32.25" customHeight="1">
      <c r="A89" s="15" t="s">
        <v>47</v>
      </c>
      <c r="B89" s="55" t="s">
        <v>63</v>
      </c>
      <c r="C89" s="14" t="s">
        <v>83</v>
      </c>
      <c r="D89" s="15"/>
      <c r="E89" s="12">
        <v>2000</v>
      </c>
      <c r="F89" s="12">
        <v>2000</v>
      </c>
      <c r="G89" s="12">
        <v>2000</v>
      </c>
    </row>
    <row r="90" spans="1:9" ht="54" customHeight="1">
      <c r="A90" s="15" t="s">
        <v>79</v>
      </c>
      <c r="B90" s="55" t="s">
        <v>63</v>
      </c>
      <c r="C90" s="55" t="s">
        <v>48</v>
      </c>
      <c r="D90" s="56" t="s">
        <v>88</v>
      </c>
      <c r="E90" s="35">
        <v>2000</v>
      </c>
      <c r="F90" s="35">
        <v>2000</v>
      </c>
      <c r="G90" s="35">
        <v>2000</v>
      </c>
    </row>
    <row r="91" spans="1:9" ht="48.75" hidden="1" customHeight="1">
      <c r="A91" s="15" t="s">
        <v>122</v>
      </c>
      <c r="B91" s="14" t="s">
        <v>112</v>
      </c>
      <c r="C91" s="14"/>
      <c r="D91" s="15"/>
      <c r="E91" s="12">
        <f>E92</f>
        <v>1979448</v>
      </c>
      <c r="F91" s="12">
        <f t="shared" ref="F91:G93" si="20">F92</f>
        <v>1979448</v>
      </c>
      <c r="G91" s="12">
        <f t="shared" si="20"/>
        <v>1979448</v>
      </c>
    </row>
    <row r="92" spans="1:9" ht="48.75" customHeight="1">
      <c r="A92" s="15" t="s">
        <v>123</v>
      </c>
      <c r="B92" s="61" t="s">
        <v>112</v>
      </c>
      <c r="C92" s="52" t="s">
        <v>32</v>
      </c>
      <c r="D92" s="53"/>
      <c r="E92" s="54">
        <f>E93</f>
        <v>1979448</v>
      </c>
      <c r="F92" s="54">
        <f t="shared" si="20"/>
        <v>1979448</v>
      </c>
      <c r="G92" s="54">
        <f t="shared" si="20"/>
        <v>1979448</v>
      </c>
    </row>
    <row r="93" spans="1:9" ht="28.5" customHeight="1">
      <c r="A93" s="15" t="s">
        <v>79</v>
      </c>
      <c r="B93" s="57" t="s">
        <v>112</v>
      </c>
      <c r="C93" s="14" t="s">
        <v>45</v>
      </c>
      <c r="D93" s="15" t="s">
        <v>78</v>
      </c>
      <c r="E93" s="12">
        <f>E94</f>
        <v>1979448</v>
      </c>
      <c r="F93" s="12">
        <f t="shared" si="20"/>
        <v>1979448</v>
      </c>
      <c r="G93" s="12">
        <f t="shared" si="20"/>
        <v>1979448</v>
      </c>
    </row>
    <row r="94" spans="1:9" ht="27" customHeight="1">
      <c r="A94" s="15" t="s">
        <v>53</v>
      </c>
      <c r="B94" s="57" t="s">
        <v>112</v>
      </c>
      <c r="C94" s="57" t="s">
        <v>45</v>
      </c>
      <c r="D94" s="58" t="s">
        <v>88</v>
      </c>
      <c r="E94" s="59">
        <f>1520298+459150</f>
        <v>1979448</v>
      </c>
      <c r="F94" s="59">
        <f t="shared" ref="F94:G94" si="21">1520298+459150</f>
        <v>1979448</v>
      </c>
      <c r="G94" s="59">
        <f t="shared" si="21"/>
        <v>1979448</v>
      </c>
    </row>
    <row r="95" spans="1:9" ht="29.25" customHeight="1">
      <c r="A95" s="15" t="s">
        <v>65</v>
      </c>
      <c r="B95" s="65" t="s">
        <v>66</v>
      </c>
      <c r="C95" s="52"/>
      <c r="D95" s="53"/>
      <c r="E95" s="54">
        <v>5500</v>
      </c>
      <c r="F95" s="54">
        <v>5500</v>
      </c>
      <c r="G95" s="54">
        <v>5500</v>
      </c>
    </row>
    <row r="96" spans="1:9" ht="30.75" customHeight="1">
      <c r="A96" s="15" t="s">
        <v>89</v>
      </c>
      <c r="B96" s="62" t="s">
        <v>66</v>
      </c>
      <c r="C96" s="14" t="s">
        <v>82</v>
      </c>
      <c r="D96" s="15"/>
      <c r="E96" s="12">
        <v>5500</v>
      </c>
      <c r="F96" s="12">
        <v>5500</v>
      </c>
      <c r="G96" s="12">
        <v>5500</v>
      </c>
    </row>
    <row r="97" spans="1:7" ht="12.75" customHeight="1">
      <c r="A97" s="15" t="s">
        <v>79</v>
      </c>
      <c r="B97" s="62" t="s">
        <v>66</v>
      </c>
      <c r="C97" s="14" t="s">
        <v>67</v>
      </c>
      <c r="D97" s="15" t="s">
        <v>78</v>
      </c>
      <c r="E97" s="12">
        <v>5500</v>
      </c>
      <c r="F97" s="12">
        <v>5500</v>
      </c>
      <c r="G97" s="12">
        <v>5500</v>
      </c>
    </row>
    <row r="98" spans="1:7" ht="19.5" customHeight="1">
      <c r="A98" s="15" t="s">
        <v>68</v>
      </c>
      <c r="B98" s="62" t="s">
        <v>66</v>
      </c>
      <c r="C98" s="62" t="s">
        <v>67</v>
      </c>
      <c r="D98" s="63" t="s">
        <v>90</v>
      </c>
      <c r="E98" s="64">
        <v>5500</v>
      </c>
      <c r="F98" s="64">
        <v>5500</v>
      </c>
      <c r="G98" s="64">
        <v>5500</v>
      </c>
    </row>
    <row r="99" spans="1:7" ht="24.75" customHeight="1">
      <c r="A99" s="10" t="s">
        <v>91</v>
      </c>
      <c r="B99" s="47"/>
      <c r="C99" s="47"/>
      <c r="D99" s="66"/>
      <c r="E99" s="32">
        <v>0</v>
      </c>
      <c r="F99" s="32">
        <v>387000</v>
      </c>
      <c r="G99" s="32">
        <v>774000</v>
      </c>
    </row>
    <row r="100" spans="1:7" ht="30" customHeight="1">
      <c r="A100" s="10" t="s">
        <v>108</v>
      </c>
      <c r="B100" s="27"/>
      <c r="C100" s="27"/>
      <c r="D100" s="27"/>
      <c r="E100" s="28">
        <f>E99+E65+E14</f>
        <v>13341150</v>
      </c>
      <c r="F100" s="28">
        <f t="shared" ref="F100:G100" si="22">F99+F65+F14</f>
        <v>13937600</v>
      </c>
      <c r="G100" s="28">
        <f t="shared" si="22"/>
        <v>13743000</v>
      </c>
    </row>
    <row r="101" spans="1:7" ht="12.75" customHeight="1">
      <c r="A101" s="8"/>
      <c r="B101" s="8"/>
      <c r="C101" s="8"/>
      <c r="D101" s="8"/>
      <c r="E101" s="8"/>
      <c r="F101" s="8"/>
      <c r="G101" s="8"/>
    </row>
    <row r="102" spans="1:7" ht="12.75" customHeight="1">
      <c r="A102" s="8"/>
      <c r="B102" s="8"/>
      <c r="C102" s="8"/>
      <c r="D102" s="8"/>
      <c r="E102" s="21"/>
      <c r="F102" s="8"/>
      <c r="G102" s="8"/>
    </row>
  </sheetData>
  <mergeCells count="7">
    <mergeCell ref="A10:D10"/>
    <mergeCell ref="A1:D1"/>
    <mergeCell ref="F1:G1"/>
    <mergeCell ref="C2:G2"/>
    <mergeCell ref="F3:G3"/>
    <mergeCell ref="A5:G8"/>
    <mergeCell ref="A9:D9"/>
  </mergeCells>
  <pageMargins left="0.74803149606299213" right="0.31496062992125984" top="0.47244094488188981" bottom="0.15748031496062992" header="0.51181102362204722" footer="0.15748031496062992"/>
  <pageSetup paperSize="9" scale="58" orientation="portrait" r:id="rId1"/>
  <headerFooter alignWithMargins="0"/>
  <rowBreaks count="1" manualBreakCount="1">
    <brk id="35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5 (2)</vt:lpstr>
      <vt:lpstr>'Приложение 5'!Область_печати</vt:lpstr>
      <vt:lpstr>'Приложение 5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Selsovet1</dc:creator>
  <dc:description>POI HSSF rep:2.51.0.102</dc:description>
  <cp:lastModifiedBy>User</cp:lastModifiedBy>
  <cp:lastPrinted>2023-12-06T03:58:21Z</cp:lastPrinted>
  <dcterms:created xsi:type="dcterms:W3CDTF">2020-11-12T07:59:07Z</dcterms:created>
  <dcterms:modified xsi:type="dcterms:W3CDTF">2023-12-25T01:23:37Z</dcterms:modified>
</cp:coreProperties>
</file>